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'Sheet1'!$A$1:$H$262</definedName>
  </definedNames>
  <calcPr fullCalcOnLoad="1"/>
</workbook>
</file>

<file path=xl/sharedStrings.xml><?xml version="1.0" encoding="utf-8"?>
<sst xmlns="http://schemas.openxmlformats.org/spreadsheetml/2006/main" count="426" uniqueCount="218">
  <si>
    <t>Bain &amp; Grants Town</t>
  </si>
  <si>
    <t>Bernard Nottage - $7.8M (Winner)</t>
  </si>
  <si>
    <t>PLP</t>
  </si>
  <si>
    <t>457 (11.81%)</t>
  </si>
  <si>
    <t>David Jordine - $34,872</t>
  </si>
  <si>
    <t>FNM</t>
  </si>
  <si>
    <t>Carlton Moss - $788,620</t>
  </si>
  <si>
    <t>IND</t>
  </si>
  <si>
    <t>Duane Gibson - $285,300</t>
  </si>
  <si>
    <t>BDM</t>
  </si>
  <si>
    <t>Bamboo Town</t>
  </si>
  <si>
    <t>Branville McCartney - $6M (Winner)</t>
  </si>
  <si>
    <t>586 (14.31%)</t>
  </si>
  <si>
    <t>Tennisen Wells - $6.3M</t>
  </si>
  <si>
    <t>Omar Smith - $250,000</t>
  </si>
  <si>
    <t>Prince Strachan - $73,500</t>
  </si>
  <si>
    <t>Blue Hills</t>
  </si>
  <si>
    <t>Sidney Collie - $2M (Winner)</t>
  </si>
  <si>
    <t>402 (8.53%)</t>
  </si>
  <si>
    <t>Leslie Miller - $4.5M</t>
  </si>
  <si>
    <t>Carmichael</t>
  </si>
  <si>
    <t>Desmond Bannister - $893,742 (Winner)</t>
  </si>
  <si>
    <t>330 (8.04%)</t>
  </si>
  <si>
    <t>John Carey - $909,00</t>
  </si>
  <si>
    <t>Tolonus Sands - $251,800</t>
  </si>
  <si>
    <t>Cat, Rum &amp; San Salvador</t>
  </si>
  <si>
    <t>Philip Davis - $2.6M (Winner)</t>
  </si>
  <si>
    <t>127 (8.36%)</t>
  </si>
  <si>
    <t>Gladys Sands - $434,461</t>
  </si>
  <si>
    <t>Clifton</t>
  </si>
  <si>
    <t>Kendal Wright - $1.9M (Winner)</t>
  </si>
  <si>
    <t>229 (7.13%)</t>
  </si>
  <si>
    <t>Jackson Ritchie - $18.8M</t>
  </si>
  <si>
    <t>Eight Mile Rock</t>
  </si>
  <si>
    <t>Verna Grant - $233,676 (Winner)</t>
  </si>
  <si>
    <t>288 (7.19%)</t>
  </si>
  <si>
    <t>Caleb Outten - $387,300</t>
  </si>
  <si>
    <t>Elizabeth</t>
  </si>
  <si>
    <t>Malcolm Adderley - $1.8M (Winner)</t>
  </si>
  <si>
    <t>343 (8.07%)</t>
  </si>
  <si>
    <t>Elma Campbell - $1.4M</t>
  </si>
  <si>
    <t>Bernard Rolle - $128,800</t>
  </si>
  <si>
    <t>Englerston</t>
  </si>
  <si>
    <t>Glenys Martin - $1.1M (Winner)</t>
  </si>
  <si>
    <t>493 (11.86%)</t>
  </si>
  <si>
    <t>Raymond Rolle - $518,600</t>
  </si>
  <si>
    <t>Cortez Turner - $776,500</t>
  </si>
  <si>
    <t>Paul Rolle - $195,000</t>
  </si>
  <si>
    <t>Exuma</t>
  </si>
  <si>
    <t>Anthony Moss - $342,962 (Winner)</t>
  </si>
  <si>
    <t>178 (6.35%)</t>
  </si>
  <si>
    <t>Joshua Sears - $0</t>
  </si>
  <si>
    <t>Farm Road &amp; Centreville</t>
  </si>
  <si>
    <t>Perry Christie - $2.2M (Winner)</t>
  </si>
  <si>
    <t>514 (12.14%)</t>
  </si>
  <si>
    <t>Ella Lewis - $231,000</t>
  </si>
  <si>
    <t>Tory Rahming - $81,000</t>
  </si>
  <si>
    <t>Kenneth Taylor - $188,000</t>
  </si>
  <si>
    <t>Fort Charlotte</t>
  </si>
  <si>
    <t>Alfred Sears - $1.1M (Winner)</t>
  </si>
  <si>
    <t>383 (10.03%)</t>
  </si>
  <si>
    <t>Michael Barnett - $2.7M</t>
  </si>
  <si>
    <t>Sidney Carroll - $363,000</t>
  </si>
  <si>
    <t>Fox Hill</t>
  </si>
  <si>
    <t>Fred Mitchell - $135,441 (Winner)</t>
  </si>
  <si>
    <t>316 (7.42%)</t>
  </si>
  <si>
    <t>Jacinta Higgs - $2.4M</t>
  </si>
  <si>
    <t>Kermit Agaro - $58,000</t>
  </si>
  <si>
    <t>Garden Hills</t>
  </si>
  <si>
    <t>Brensil Rolle - $269,678 (Winner)</t>
  </si>
  <si>
    <t>409 (10.21%)</t>
  </si>
  <si>
    <t>Veronica Owens - $323,500</t>
  </si>
  <si>
    <t>Cassius Stuart - $776,000</t>
  </si>
  <si>
    <t>Golden Gates</t>
  </si>
  <si>
    <t>Shane Gibson - $902,905 (Winner)</t>
  </si>
  <si>
    <t>331 (8.07%)</t>
  </si>
  <si>
    <t>Donald Saunders - $272,412</t>
  </si>
  <si>
    <t>Clever Duncombe - $40,000</t>
  </si>
  <si>
    <t>Golden Isles</t>
  </si>
  <si>
    <t>Charles Maynard - $1.4M (Winner)</t>
  </si>
  <si>
    <t>329 (8.30%)</t>
  </si>
  <si>
    <t>Michael Halkitis - $355,000</t>
  </si>
  <si>
    <t>Christopher Cox - $549,000</t>
  </si>
  <si>
    <t>High Rock</t>
  </si>
  <si>
    <t>Kenneth Russell - $0 (Winner)</t>
  </si>
  <si>
    <t>263 (6.55%)</t>
  </si>
  <si>
    <t>Doswell Coakley - $3.6M</t>
  </si>
  <si>
    <t>Kennedy</t>
  </si>
  <si>
    <t>Kenyatta Gibson - $1.6M (Winner)</t>
  </si>
  <si>
    <t>379 (9.66%)</t>
  </si>
  <si>
    <t>Michael Turnquest - $418,600</t>
  </si>
  <si>
    <t>Omar Archer - $702,000</t>
  </si>
  <si>
    <t>Killarney</t>
  </si>
  <si>
    <t>Hubert Minnis - $7.1M (Winner)</t>
  </si>
  <si>
    <t>360 (8.57%)</t>
  </si>
  <si>
    <t>Neville Wisdom - $2M</t>
  </si>
  <si>
    <t>Long &amp; Ragged Islands</t>
  </si>
  <si>
    <t>Lawrence Cartwright - $0 (Winner)</t>
  </si>
  <si>
    <t>158 (8.88%)</t>
  </si>
  <si>
    <t>James Miller - $0</t>
  </si>
  <si>
    <t>Lucaya</t>
  </si>
  <si>
    <t>Neko Grant - $1.7M (Winner)</t>
  </si>
  <si>
    <t>350 (7.85%)</t>
  </si>
  <si>
    <t>Constance McDonald - $1.9M</t>
  </si>
  <si>
    <t>Marathon</t>
  </si>
  <si>
    <t>Earl Deveaux - $561,000 (Winner)</t>
  </si>
  <si>
    <t>346 (8.76%)</t>
  </si>
  <si>
    <t>Ron Pinder - $134,034</t>
  </si>
  <si>
    <t>Winsome Miller - $379,600</t>
  </si>
  <si>
    <t>Marco City</t>
  </si>
  <si>
    <t>Zhivargo Laing - $877,000 (Winner)</t>
  </si>
  <si>
    <t>272 (6.33%)</t>
  </si>
  <si>
    <t>Pleasant Bridgewater - $1.4M</t>
  </si>
  <si>
    <t>Mitchel Edwards - $3M</t>
  </si>
  <si>
    <t>MICAL</t>
  </si>
  <si>
    <t>Alfred Gray - $0 (Winner)</t>
  </si>
  <si>
    <t>51 (3.97%)</t>
  </si>
  <si>
    <t>Dion Foulkes - $0</t>
  </si>
  <si>
    <t>Montagu</t>
  </si>
  <si>
    <t>Loretta Turner - $1.9M (Winner)</t>
  </si>
  <si>
    <t>255 (6.59%)</t>
  </si>
  <si>
    <t>Yvette Turnquest - $1.7M</t>
  </si>
  <si>
    <t>Mount Moriah</t>
  </si>
  <si>
    <t>Orville Turnquest - $1.6M (Winner)</t>
  </si>
  <si>
    <t>329 (7.94%)</t>
  </si>
  <si>
    <t>Keod Smith - $2.2M</t>
  </si>
  <si>
    <t>Wilbur Lewis - $873,500</t>
  </si>
  <si>
    <t>North Abaco</t>
  </si>
  <si>
    <t>Hubert Ingraham - $1.5M (Winner)</t>
  </si>
  <si>
    <t>238 (6.32%)</t>
  </si>
  <si>
    <t>Fritz Bootle - $869,000</t>
  </si>
  <si>
    <t>Cay Mills - $252,000</t>
  </si>
  <si>
    <t>Kenneth Claridge - $318,000</t>
  </si>
  <si>
    <t>North Andros &amp; Berry</t>
  </si>
  <si>
    <t>Vincent Peet - $642,241 (Winner)</t>
  </si>
  <si>
    <t>186 (7.28%)</t>
  </si>
  <si>
    <t>Shandrice Rolle - $16.4M</t>
  </si>
  <si>
    <t>North Eleuthera</t>
  </si>
  <si>
    <t>Alvin Smith - $755,716 (Winner)</t>
  </si>
  <si>
    <t>269 (7.82%)</t>
  </si>
  <si>
    <t>Christfield Johnson - $401,000</t>
  </si>
  <si>
    <t>Pineridge</t>
  </si>
  <si>
    <t>Kwasi Thompson - $413,255 (Winner)</t>
  </si>
  <si>
    <t>322 (8.37%)</t>
  </si>
  <si>
    <t>Ann Percentie - $352,752</t>
  </si>
  <si>
    <t>Edwin Moss - $10,000</t>
  </si>
  <si>
    <t>Pinewood</t>
  </si>
  <si>
    <t>Byran Woodside - $1.3M (Winner)</t>
  </si>
  <si>
    <t>433 (10.08%)</t>
  </si>
  <si>
    <t>Allyson Gibson - $11.6M</t>
  </si>
  <si>
    <t>Demetrius Frazer - $245,000</t>
  </si>
  <si>
    <t>Marvin Williams - $260,000</t>
  </si>
  <si>
    <t>Sea Breeze</t>
  </si>
  <si>
    <t>Carl Bethel - $1.2M (Winner)</t>
  </si>
  <si>
    <t>338 (8.11%)</t>
  </si>
  <si>
    <t>Hope Strachan - $1.5M</t>
  </si>
  <si>
    <t>Roderick Brown - $1M</t>
  </si>
  <si>
    <t>South Abaco</t>
  </si>
  <si>
    <t>Edison Key - $3.5M (Winner)</t>
  </si>
  <si>
    <t>178 (6.33%)</t>
  </si>
  <si>
    <t>Gary Sawyer - $5.2M</t>
  </si>
  <si>
    <t>South Andros</t>
  </si>
  <si>
    <t>Picewell Forbes - $150,000 (Winner)</t>
  </si>
  <si>
    <t>260 (11.16%)</t>
  </si>
  <si>
    <t>Whitney Bastian - $10.1M</t>
  </si>
  <si>
    <t>Marjorie Johnson - $7.5M</t>
  </si>
  <si>
    <t>South Beach</t>
  </si>
  <si>
    <t>Phenton Neymour - $248,331 (Winner)</t>
  </si>
  <si>
    <t>336 (8.51%)</t>
  </si>
  <si>
    <t>Wallace Rolle - $961,500</t>
  </si>
  <si>
    <t>Jermaine Higgs - $240,000</t>
  </si>
  <si>
    <t>South Eleuthera</t>
  </si>
  <si>
    <t>Oswald Ingraham - $4.2M (Winner)</t>
  </si>
  <si>
    <t>156 (5.71%)</t>
  </si>
  <si>
    <t>Johnley Ferguson - $1.5M</t>
  </si>
  <si>
    <t>St. Anne's</t>
  </si>
  <si>
    <t>Brent Symonette - $58M (Winner)</t>
  </si>
  <si>
    <t>335 (8.52%)</t>
  </si>
  <si>
    <t>Ricardo Treco - $1.1M</t>
  </si>
  <si>
    <t>St. Cecelia</t>
  </si>
  <si>
    <t>Cynthia Pratt - $524,878 (Winner)</t>
  </si>
  <si>
    <t>498 (12.57%)</t>
  </si>
  <si>
    <t>Felton Cox - $1.1M</t>
  </si>
  <si>
    <t>St. Thomas More</t>
  </si>
  <si>
    <t>Frank Smith - $1.7M (Winner)</t>
  </si>
  <si>
    <t>718 (16.92%)</t>
  </si>
  <si>
    <t>Reece Chipman - $460,300</t>
  </si>
  <si>
    <t>George Hepburn - $242,048</t>
  </si>
  <si>
    <t>Laurette Dean - $127,460</t>
  </si>
  <si>
    <t>West End &amp; Bimini</t>
  </si>
  <si>
    <t>Obediah Wilchcombe - $691,000 (Winner)</t>
  </si>
  <si>
    <t>199 (5.61%)</t>
  </si>
  <si>
    <t>David Wallace - $632,602</t>
  </si>
  <si>
    <t>Yamacraw</t>
  </si>
  <si>
    <t>Melanie Griffin - $301,300 (Winner)</t>
  </si>
  <si>
    <t>324 (7.83%)</t>
  </si>
  <si>
    <t>Pauline Nairn - $702,858</t>
  </si>
  <si>
    <t>Constituency</t>
  </si>
  <si>
    <t>Name</t>
  </si>
  <si>
    <t>Party</t>
  </si>
  <si>
    <t>Registered Voters</t>
  </si>
  <si>
    <t>Vote</t>
  </si>
  <si>
    <t>%</t>
  </si>
  <si>
    <t>Registered</t>
  </si>
  <si>
    <t>But Did</t>
  </si>
  <si>
    <t>Not Vote</t>
  </si>
  <si>
    <t>Difference</t>
  </si>
  <si>
    <t>Between</t>
  </si>
  <si>
    <t>PLP &amp; FNM</t>
  </si>
  <si>
    <t>Persons who voted</t>
  </si>
  <si>
    <t>Candidates</t>
  </si>
  <si>
    <t>Wins</t>
  </si>
  <si>
    <t>Total votes</t>
  </si>
  <si>
    <t>Registered voters</t>
  </si>
  <si>
    <t>% that voted</t>
  </si>
  <si>
    <t xml:space="preserve">GENERAL ELECTIONS 2007 </t>
  </si>
  <si>
    <t>STATISTICAL RECAP</t>
  </si>
  <si>
    <t>N/A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</si>
</sst>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</numFmts>
  <fonts count="50">
    <font>
      <sz val="10"/>
      <name val="Arial"/>
      <family val="0"/>
    </font>
    <font>
      <sz val="9"/>
      <name val="Verdana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9"/>
      <color indexed="9"/>
      <name val="Verdana"/>
      <family val="2"/>
    </font>
    <font>
      <b/>
      <sz val="10"/>
      <color indexed="60"/>
      <name val="Verdana"/>
      <family val="2"/>
    </font>
    <font>
      <b/>
      <sz val="10"/>
      <name val="Arial"/>
      <family val="0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z val="11"/>
      <name val="Arial"/>
      <family val="2"/>
    </font>
    <font>
      <b/>
      <sz val="9"/>
      <color indexed="1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1" fillId="33" borderId="10" xfId="0" applyNumberFormat="1" applyFont="1" applyFill="1" applyBorder="1" applyAlignment="1">
      <alignment horizontal="center" vertical="top" wrapText="1"/>
    </xf>
    <xf numFmtId="10" fontId="1" fillId="33" borderId="10" xfId="0" applyNumberFormat="1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 wrapText="1"/>
    </xf>
    <xf numFmtId="3" fontId="1" fillId="34" borderId="10" xfId="0" applyNumberFormat="1" applyFont="1" applyFill="1" applyBorder="1" applyAlignment="1">
      <alignment horizontal="center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10" fontId="2" fillId="33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horizontal="center" vertical="top" wrapText="1"/>
    </xf>
    <xf numFmtId="10" fontId="2" fillId="34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3" fontId="1" fillId="33" borderId="11" xfId="0" applyNumberFormat="1" applyFont="1" applyFill="1" applyBorder="1" applyAlignment="1">
      <alignment horizontal="center" vertical="top" wrapText="1"/>
    </xf>
    <xf numFmtId="10" fontId="1" fillId="33" borderId="11" xfId="0" applyNumberFormat="1" applyFont="1" applyFill="1" applyBorder="1" applyAlignment="1">
      <alignment horizontal="right" vertical="top" wrapText="1"/>
    </xf>
    <xf numFmtId="0" fontId="1" fillId="34" borderId="12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center" vertical="top" wrapText="1"/>
    </xf>
    <xf numFmtId="3" fontId="1" fillId="33" borderId="13" xfId="0" applyNumberFormat="1" applyFont="1" applyFill="1" applyBorder="1" applyAlignment="1">
      <alignment horizontal="center" vertical="top" wrapText="1"/>
    </xf>
    <xf numFmtId="10" fontId="1" fillId="33" borderId="13" xfId="0" applyNumberFormat="1" applyFont="1" applyFill="1" applyBorder="1" applyAlignment="1">
      <alignment horizontal="right" vertical="top" wrapText="1"/>
    </xf>
    <xf numFmtId="0" fontId="0" fillId="0" borderId="14" xfId="0" applyBorder="1" applyAlignment="1">
      <alignment/>
    </xf>
    <xf numFmtId="0" fontId="5" fillId="35" borderId="15" xfId="0" applyFont="1" applyFill="1" applyBorder="1" applyAlignment="1">
      <alignment horizontal="center" wrapText="1"/>
    </xf>
    <xf numFmtId="0" fontId="5" fillId="35" borderId="16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center" wrapText="1"/>
    </xf>
    <xf numFmtId="0" fontId="6" fillId="35" borderId="18" xfId="0" applyFont="1" applyFill="1" applyBorder="1" applyAlignment="1">
      <alignment horizontal="center" wrapText="1"/>
    </xf>
    <xf numFmtId="0" fontId="6" fillId="35" borderId="19" xfId="0" applyFont="1" applyFill="1" applyBorder="1" applyAlignment="1">
      <alignment horizontal="center" wrapText="1"/>
    </xf>
    <xf numFmtId="0" fontId="6" fillId="35" borderId="20" xfId="0" applyFont="1" applyFill="1" applyBorder="1" applyAlignment="1">
      <alignment horizontal="center" wrapText="1"/>
    </xf>
    <xf numFmtId="169" fontId="0" fillId="0" borderId="0" xfId="42" applyNumberFormat="1" applyFont="1" applyAlignment="1">
      <alignment horizontal="center"/>
    </xf>
    <xf numFmtId="169" fontId="1" fillId="34" borderId="10" xfId="42" applyNumberFormat="1" applyFont="1" applyFill="1" applyBorder="1" applyAlignment="1">
      <alignment horizontal="center" vertical="top" wrapText="1"/>
    </xf>
    <xf numFmtId="169" fontId="2" fillId="34" borderId="10" xfId="42" applyNumberFormat="1" applyFont="1" applyFill="1" applyBorder="1" applyAlignment="1">
      <alignment horizontal="center" vertical="top" wrapText="1"/>
    </xf>
    <xf numFmtId="169" fontId="8" fillId="36" borderId="0" xfId="42" applyNumberFormat="1" applyFont="1" applyFill="1" applyAlignment="1">
      <alignment horizontal="center"/>
    </xf>
    <xf numFmtId="0" fontId="1" fillId="37" borderId="21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0" fontId="1" fillId="37" borderId="12" xfId="0" applyFont="1" applyFill="1" applyBorder="1" applyAlignment="1">
      <alignment horizontal="left" vertical="top" wrapText="1"/>
    </xf>
    <xf numFmtId="0" fontId="5" fillId="35" borderId="21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5" fillId="35" borderId="2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10" fontId="0" fillId="0" borderId="0" xfId="58" applyNumberFormat="1" applyFont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10" fontId="2" fillId="0" borderId="10" xfId="0" applyNumberFormat="1" applyFont="1" applyFill="1" applyBorder="1" applyAlignment="1">
      <alignment horizontal="right" vertical="top" wrapText="1"/>
    </xf>
    <xf numFmtId="169" fontId="2" fillId="0" borderId="10" xfId="42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9" fontId="9" fillId="0" borderId="10" xfId="58" applyFont="1" applyFill="1" applyBorder="1" applyAlignment="1">
      <alignment horizontal="center" vertical="top" wrapText="1"/>
    </xf>
    <xf numFmtId="169" fontId="9" fillId="0" borderId="10" xfId="42" applyNumberFormat="1" applyFont="1" applyFill="1" applyBorder="1" applyAlignment="1">
      <alignment horizontal="center" vertical="top" wrapText="1"/>
    </xf>
    <xf numFmtId="43" fontId="1" fillId="0" borderId="10" xfId="42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34" borderId="24" xfId="0" applyFont="1" applyFill="1" applyBorder="1" applyAlignment="1">
      <alignment horizontal="left" vertical="top" wrapText="1"/>
    </xf>
    <xf numFmtId="0" fontId="1" fillId="34" borderId="25" xfId="0" applyFont="1" applyFill="1" applyBorder="1" applyAlignment="1">
      <alignment horizontal="left" vertical="top" wrapText="1"/>
    </xf>
    <xf numFmtId="0" fontId="1" fillId="34" borderId="25" xfId="0" applyFont="1" applyFill="1" applyBorder="1" applyAlignment="1">
      <alignment horizontal="center" vertical="top" wrapText="1"/>
    </xf>
    <xf numFmtId="3" fontId="9" fillId="0" borderId="25" xfId="0" applyNumberFormat="1" applyFont="1" applyFill="1" applyBorder="1" applyAlignment="1">
      <alignment horizontal="center" vertical="top" wrapText="1"/>
    </xf>
    <xf numFmtId="9" fontId="9" fillId="0" borderId="25" xfId="58" applyFont="1" applyFill="1" applyBorder="1" applyAlignment="1">
      <alignment horizontal="center" vertical="top" wrapText="1"/>
    </xf>
    <xf numFmtId="169" fontId="9" fillId="0" borderId="25" xfId="42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right" vertical="top" wrapText="1"/>
    </xf>
    <xf numFmtId="0" fontId="1" fillId="34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9" fontId="9" fillId="0" borderId="0" xfId="58" applyFont="1" applyFill="1" applyBorder="1" applyAlignment="1">
      <alignment horizontal="center" vertical="top" wrapText="1"/>
    </xf>
    <xf numFmtId="169" fontId="9" fillId="0" borderId="0" xfId="42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34" borderId="26" xfId="0" applyFont="1" applyFill="1" applyBorder="1" applyAlignment="1">
      <alignment horizontal="left" vertical="top" wrapText="1"/>
    </xf>
    <xf numFmtId="0" fontId="1" fillId="34" borderId="27" xfId="0" applyFont="1" applyFill="1" applyBorder="1" applyAlignment="1">
      <alignment horizontal="left" vertical="top" wrapText="1"/>
    </xf>
    <xf numFmtId="0" fontId="1" fillId="34" borderId="27" xfId="0" applyFont="1" applyFill="1" applyBorder="1" applyAlignment="1">
      <alignment horizontal="center" vertical="top" wrapText="1"/>
    </xf>
    <xf numFmtId="169" fontId="0" fillId="0" borderId="0" xfId="42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0" fontId="1" fillId="0" borderId="10" xfId="0" applyNumberFormat="1" applyFont="1" applyFill="1" applyBorder="1" applyAlignment="1">
      <alignment horizontal="right" vertical="top" wrapText="1"/>
    </xf>
    <xf numFmtId="169" fontId="1" fillId="0" borderId="10" xfId="42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0" fontId="0" fillId="0" borderId="0" xfId="58" applyNumberFormat="1" applyFont="1" applyFill="1" applyAlignment="1">
      <alignment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/>
    </xf>
    <xf numFmtId="10" fontId="7" fillId="0" borderId="0" xfId="58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35" borderId="0" xfId="0" applyFont="1" applyFill="1" applyBorder="1" applyAlignment="1">
      <alignment horizontal="center" wrapText="1"/>
    </xf>
    <xf numFmtId="3" fontId="10" fillId="0" borderId="0" xfId="0" applyNumberFormat="1" applyFont="1" applyAlignment="1">
      <alignment/>
    </xf>
    <xf numFmtId="10" fontId="1" fillId="33" borderId="10" xfId="58" applyNumberFormat="1" applyFont="1" applyFill="1" applyBorder="1" applyAlignment="1">
      <alignment horizontal="right" vertical="top" wrapText="1"/>
    </xf>
    <xf numFmtId="169" fontId="1" fillId="0" borderId="11" xfId="42" applyNumberFormat="1" applyFont="1" applyFill="1" applyBorder="1" applyAlignment="1">
      <alignment horizontal="center" vertical="top" wrapText="1"/>
    </xf>
    <xf numFmtId="3" fontId="12" fillId="38" borderId="11" xfId="0" applyNumberFormat="1" applyFont="1" applyFill="1" applyBorder="1" applyAlignment="1">
      <alignment horizontal="center" vertical="top" wrapText="1"/>
    </xf>
    <xf numFmtId="3" fontId="12" fillId="38" borderId="10" xfId="0" applyNumberFormat="1" applyFont="1" applyFill="1" applyBorder="1" applyAlignment="1">
      <alignment horizontal="center" vertical="top" wrapText="1"/>
    </xf>
    <xf numFmtId="9" fontId="12" fillId="38" borderId="10" xfId="58" applyFont="1" applyFill="1" applyBorder="1" applyAlignment="1">
      <alignment horizontal="center" vertical="top" wrapText="1"/>
    </xf>
    <xf numFmtId="169" fontId="12" fillId="38" borderId="10" xfId="42" applyNumberFormat="1" applyFont="1" applyFill="1" applyBorder="1" applyAlignment="1">
      <alignment horizontal="center" vertical="top" wrapText="1"/>
    </xf>
    <xf numFmtId="0" fontId="12" fillId="38" borderId="11" xfId="0" applyFont="1" applyFill="1" applyBorder="1" applyAlignment="1">
      <alignment horizontal="right" vertical="top" wrapText="1"/>
    </xf>
    <xf numFmtId="3" fontId="13" fillId="38" borderId="10" xfId="0" applyNumberFormat="1" applyFont="1" applyFill="1" applyBorder="1" applyAlignment="1">
      <alignment horizontal="center" vertical="top" wrapText="1"/>
    </xf>
    <xf numFmtId="9" fontId="13" fillId="38" borderId="10" xfId="0" applyNumberFormat="1" applyFont="1" applyFill="1" applyBorder="1" applyAlignment="1">
      <alignment horizontal="right" vertical="top" wrapText="1"/>
    </xf>
    <xf numFmtId="169" fontId="13" fillId="38" borderId="10" xfId="42" applyNumberFormat="1" applyFont="1" applyFill="1" applyBorder="1" applyAlignment="1">
      <alignment horizontal="center" vertical="top" wrapText="1"/>
    </xf>
    <xf numFmtId="0" fontId="13" fillId="38" borderId="10" xfId="0" applyFont="1" applyFill="1" applyBorder="1" applyAlignment="1">
      <alignment horizontal="right" vertical="top" wrapText="1"/>
    </xf>
    <xf numFmtId="3" fontId="12" fillId="38" borderId="27" xfId="0" applyNumberFormat="1" applyFont="1" applyFill="1" applyBorder="1" applyAlignment="1">
      <alignment horizontal="center" vertical="top" wrapText="1"/>
    </xf>
    <xf numFmtId="9" fontId="12" fillId="38" borderId="27" xfId="58" applyFont="1" applyFill="1" applyBorder="1" applyAlignment="1">
      <alignment horizontal="center" vertical="top" wrapText="1"/>
    </xf>
    <xf numFmtId="169" fontId="12" fillId="38" borderId="27" xfId="42" applyNumberFormat="1" applyFont="1" applyFill="1" applyBorder="1" applyAlignment="1">
      <alignment horizontal="center" vertical="top" wrapText="1"/>
    </xf>
    <xf numFmtId="0" fontId="12" fillId="38" borderId="27" xfId="0" applyFont="1" applyFill="1" applyBorder="1" applyAlignment="1">
      <alignment horizontal="right" vertical="top" wrapText="1"/>
    </xf>
    <xf numFmtId="10" fontId="13" fillId="38" borderId="10" xfId="0" applyNumberFormat="1" applyFont="1" applyFill="1" applyBorder="1" applyAlignment="1">
      <alignment horizontal="right" vertical="top" wrapText="1"/>
    </xf>
    <xf numFmtId="0" fontId="12" fillId="38" borderId="10" xfId="0" applyFont="1" applyFill="1" applyBorder="1" applyAlignment="1">
      <alignment horizontal="center" vertical="top" wrapText="1"/>
    </xf>
    <xf numFmtId="10" fontId="12" fillId="38" borderId="10" xfId="0" applyNumberFormat="1" applyFont="1" applyFill="1" applyBorder="1" applyAlignment="1">
      <alignment horizontal="right" vertical="top" wrapText="1"/>
    </xf>
    <xf numFmtId="0" fontId="12" fillId="38" borderId="10" xfId="0" applyFont="1" applyFill="1" applyBorder="1" applyAlignment="1">
      <alignment horizontal="right" vertical="top" wrapText="1"/>
    </xf>
    <xf numFmtId="9" fontId="13" fillId="38" borderId="10" xfId="58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right" vertical="top" wrapText="1"/>
    </xf>
    <xf numFmtId="169" fontId="12" fillId="34" borderId="10" xfId="42" applyNumberFormat="1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3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0" fontId="10" fillId="0" borderId="0" xfId="58" applyNumberFormat="1" applyFont="1" applyFill="1" applyAlignment="1">
      <alignment/>
    </xf>
    <xf numFmtId="169" fontId="13" fillId="38" borderId="10" xfId="42" applyNumberFormat="1" applyFont="1" applyFill="1" applyBorder="1" applyAlignment="1">
      <alignment vertical="justify" wrapText="1"/>
    </xf>
    <xf numFmtId="0" fontId="2" fillId="0" borderId="0" xfId="0" applyFont="1" applyFill="1" applyBorder="1" applyAlignment="1">
      <alignment horizontal="center" vertical="top" wrapText="1"/>
    </xf>
    <xf numFmtId="3" fontId="11" fillId="38" borderId="0" xfId="0" applyNumberFormat="1" applyFont="1" applyFill="1" applyAlignment="1">
      <alignment horizontal="center"/>
    </xf>
    <xf numFmtId="9" fontId="11" fillId="38" borderId="0" xfId="58" applyFont="1" applyFill="1" applyAlignment="1">
      <alignment horizontal="center"/>
    </xf>
    <xf numFmtId="169" fontId="11" fillId="38" borderId="0" xfId="42" applyNumberFormat="1" applyFont="1" applyFill="1" applyAlignment="1">
      <alignment horizontal="center"/>
    </xf>
    <xf numFmtId="169" fontId="10" fillId="0" borderId="0" xfId="42" applyNumberFormat="1" applyFont="1" applyAlignment="1">
      <alignment horizontal="center"/>
    </xf>
    <xf numFmtId="10" fontId="10" fillId="0" borderId="0" xfId="58" applyNumberFormat="1" applyFont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3" fontId="11" fillId="38" borderId="30" xfId="0" applyNumberFormat="1" applyFont="1" applyFill="1" applyBorder="1" applyAlignment="1">
      <alignment horizontal="center"/>
    </xf>
    <xf numFmtId="10" fontId="11" fillId="38" borderId="30" xfId="58" applyNumberFormat="1" applyFont="1" applyFill="1" applyBorder="1" applyAlignment="1">
      <alignment/>
    </xf>
    <xf numFmtId="0" fontId="1" fillId="0" borderId="28" xfId="0" applyFont="1" applyFill="1" applyBorder="1" applyAlignment="1">
      <alignment horizontal="left" vertical="top" wrapText="1"/>
    </xf>
    <xf numFmtId="3" fontId="13" fillId="38" borderId="25" xfId="0" applyNumberFormat="1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169" fontId="1" fillId="0" borderId="14" xfId="42" applyNumberFormat="1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center" wrapText="1"/>
    </xf>
    <xf numFmtId="0" fontId="5" fillId="35" borderId="32" xfId="0" applyFont="1" applyFill="1" applyBorder="1" applyAlignment="1">
      <alignment wrapText="1"/>
    </xf>
    <xf numFmtId="0" fontId="5" fillId="35" borderId="33" xfId="0" applyFont="1" applyFill="1" applyBorder="1" applyAlignment="1">
      <alignment wrapText="1"/>
    </xf>
    <xf numFmtId="0" fontId="5" fillId="35" borderId="34" xfId="0" applyFont="1" applyFill="1" applyBorder="1" applyAlignment="1">
      <alignment wrapText="1"/>
    </xf>
    <xf numFmtId="0" fontId="5" fillId="35" borderId="16" xfId="0" applyFont="1" applyFill="1" applyBorder="1" applyAlignment="1">
      <alignment wrapText="1"/>
    </xf>
    <xf numFmtId="0" fontId="5" fillId="35" borderId="15" xfId="0" applyFont="1" applyFill="1" applyBorder="1" applyAlignment="1">
      <alignment wrapText="1"/>
    </xf>
    <xf numFmtId="0" fontId="5" fillId="35" borderId="17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6.28125" style="0" customWidth="1"/>
    <col min="2" max="2" width="21.8515625" style="0" customWidth="1"/>
    <col min="4" max="4" width="16.00390625" style="0" customWidth="1"/>
    <col min="5" max="5" width="10.57421875" style="0" customWidth="1"/>
    <col min="6" max="6" width="12.57421875" style="0" bestFit="1" customWidth="1"/>
    <col min="7" max="7" width="12.140625" style="38" customWidth="1"/>
    <col min="8" max="8" width="16.57421875" style="0" customWidth="1"/>
    <col min="10" max="10" width="9.140625" style="50" customWidth="1"/>
  </cols>
  <sheetData>
    <row r="1" ht="15">
      <c r="A1" s="122" t="s">
        <v>215</v>
      </c>
    </row>
    <row r="2" ht="15">
      <c r="A2" s="122" t="s">
        <v>216</v>
      </c>
    </row>
    <row r="5" spans="1:8" ht="12.75">
      <c r="A5" s="45" t="s">
        <v>199</v>
      </c>
      <c r="B5" s="46" t="s">
        <v>210</v>
      </c>
      <c r="C5" s="47" t="s">
        <v>211</v>
      </c>
      <c r="D5" s="96" t="s">
        <v>212</v>
      </c>
      <c r="E5" s="97">
        <f>+E262</f>
        <v>137578</v>
      </c>
      <c r="F5" s="96" t="s">
        <v>5</v>
      </c>
      <c r="G5" s="131">
        <f>+E17+E22+E29+E41+E47+E50+E54+E59+E64+E75+E79+E85+E90+E94+E108+E112+E117+E122+E126+E130+E140+E144+E149+E155+E158+E162+E176+E183+E186+E190+E195+E209+E214+E220+E223+E229+E232+E244+E248+E254+E258</f>
        <v>68547</v>
      </c>
      <c r="H5" s="132">
        <f>+G5/E5</f>
        <v>0.49824099783395603</v>
      </c>
    </row>
    <row r="6" spans="1:8" ht="25.5">
      <c r="A6" s="48" t="s">
        <v>5</v>
      </c>
      <c r="B6" s="2">
        <v>41</v>
      </c>
      <c r="C6" s="49">
        <v>23</v>
      </c>
      <c r="D6" s="96" t="s">
        <v>213</v>
      </c>
      <c r="E6" s="123">
        <f>+D262</f>
        <v>150743</v>
      </c>
      <c r="F6" s="96" t="s">
        <v>2</v>
      </c>
      <c r="G6" s="131">
        <f>+E16+E30+E42+E46+E51+E55+E58+E63+E74+E78+E84+E89+E95+E107+E113+E118+E121+E127+E141+E145+E150+E154+E159+E163+E177+E182+E187+E191+E196+E210+E215+E218+E224+E228+E233+E243+E247+E253+E257</f>
        <v>64637</v>
      </c>
      <c r="H6" s="132">
        <f>+G6/E5</f>
        <v>0.4698207562255593</v>
      </c>
    </row>
    <row r="7" spans="1:5" ht="12.75">
      <c r="A7" s="48" t="s">
        <v>2</v>
      </c>
      <c r="B7" s="2">
        <v>39</v>
      </c>
      <c r="C7" s="49">
        <v>18</v>
      </c>
      <c r="D7" s="96" t="s">
        <v>214</v>
      </c>
      <c r="E7" s="124"/>
    </row>
    <row r="8" spans="1:7" ht="12.75">
      <c r="A8" s="48" t="s">
        <v>9</v>
      </c>
      <c r="B8" s="2">
        <v>16</v>
      </c>
      <c r="C8" s="49">
        <v>0</v>
      </c>
      <c r="D8" s="96" t="s">
        <v>212</v>
      </c>
      <c r="E8" s="125">
        <f>+E5/E6</f>
        <v>0.9126659281027975</v>
      </c>
      <c r="F8" s="3" t="s">
        <v>206</v>
      </c>
      <c r="G8" s="131">
        <f>+G5-G6</f>
        <v>3910</v>
      </c>
    </row>
    <row r="9" spans="1:3" ht="12.75">
      <c r="A9" s="120" t="s">
        <v>7</v>
      </c>
      <c r="B9" s="28">
        <v>15</v>
      </c>
      <c r="C9" s="121">
        <v>0</v>
      </c>
    </row>
    <row r="12" spans="1:8" ht="12.75">
      <c r="A12" s="148" t="s">
        <v>197</v>
      </c>
      <c r="B12" s="151" t="s">
        <v>198</v>
      </c>
      <c r="C12" s="145" t="s">
        <v>199</v>
      </c>
      <c r="D12" s="145" t="s">
        <v>200</v>
      </c>
      <c r="E12" s="145" t="s">
        <v>209</v>
      </c>
      <c r="F12" s="33" t="s">
        <v>201</v>
      </c>
      <c r="G12" s="41" t="s">
        <v>206</v>
      </c>
      <c r="H12" s="35" t="s">
        <v>203</v>
      </c>
    </row>
    <row r="13" spans="1:8" ht="12.75">
      <c r="A13" s="149"/>
      <c r="B13" s="152"/>
      <c r="C13" s="146"/>
      <c r="D13" s="146"/>
      <c r="E13" s="146"/>
      <c r="F13" s="32" t="s">
        <v>202</v>
      </c>
      <c r="G13" s="41" t="s">
        <v>207</v>
      </c>
      <c r="H13" s="36" t="s">
        <v>204</v>
      </c>
    </row>
    <row r="14" spans="1:8" ht="12.75">
      <c r="A14" s="150"/>
      <c r="B14" s="153"/>
      <c r="C14" s="147"/>
      <c r="D14" s="147"/>
      <c r="E14" s="147"/>
      <c r="F14" s="34"/>
      <c r="G14" s="41" t="s">
        <v>208</v>
      </c>
      <c r="H14" s="37" t="s">
        <v>205</v>
      </c>
    </row>
    <row r="16" spans="1:8" ht="22.5">
      <c r="A16" s="42" t="s">
        <v>0</v>
      </c>
      <c r="B16" s="140" t="s">
        <v>1</v>
      </c>
      <c r="C16" s="20" t="s">
        <v>2</v>
      </c>
      <c r="D16" s="88"/>
      <c r="E16" s="21">
        <v>1807</v>
      </c>
      <c r="F16" s="22">
        <f>+E16/E20</f>
        <v>0.5294462349838851</v>
      </c>
      <c r="G16" s="99"/>
      <c r="H16" s="88"/>
    </row>
    <row r="17" spans="1:8" ht="22.5">
      <c r="A17" s="23"/>
      <c r="B17" s="1" t="s">
        <v>4</v>
      </c>
      <c r="C17" s="2" t="s">
        <v>5</v>
      </c>
      <c r="D17" s="81"/>
      <c r="E17" s="4">
        <v>1033</v>
      </c>
      <c r="F17" s="5">
        <f>+E17/E20</f>
        <v>0.302666276003516</v>
      </c>
      <c r="G17" s="77"/>
      <c r="H17" s="60"/>
    </row>
    <row r="18" spans="1:8" ht="22.5">
      <c r="A18" s="24"/>
      <c r="B18" s="1" t="s">
        <v>6</v>
      </c>
      <c r="C18" s="2" t="s">
        <v>7</v>
      </c>
      <c r="D18" s="81"/>
      <c r="E18" s="2">
        <v>564</v>
      </c>
      <c r="F18" s="5">
        <f>+E18/E20</f>
        <v>0.1652505127453853</v>
      </c>
      <c r="G18" s="84"/>
      <c r="H18" s="60"/>
    </row>
    <row r="19" spans="1:8" ht="22.5">
      <c r="A19" s="23"/>
      <c r="B19" s="1" t="s">
        <v>8</v>
      </c>
      <c r="C19" s="2" t="s">
        <v>9</v>
      </c>
      <c r="D19" s="7"/>
      <c r="E19" s="2">
        <v>9</v>
      </c>
      <c r="F19" s="5">
        <f>+E19/E20</f>
        <v>0.002636976267213595</v>
      </c>
      <c r="G19" s="39"/>
      <c r="H19" s="10"/>
    </row>
    <row r="20" spans="1:10" ht="12.75">
      <c r="A20" s="23"/>
      <c r="B20" s="6"/>
      <c r="C20" s="7"/>
      <c r="D20" s="100">
        <v>3870</v>
      </c>
      <c r="E20" s="101">
        <f>SUM(E16:E19)</f>
        <v>3413</v>
      </c>
      <c r="F20" s="102">
        <f>SUM(F16:F19)</f>
        <v>0.9999999999999999</v>
      </c>
      <c r="G20" s="103">
        <f>+E16-E17</f>
        <v>774</v>
      </c>
      <c r="H20" s="104" t="s">
        <v>3</v>
      </c>
      <c r="I20" s="3">
        <f>+D20-E20</f>
        <v>457</v>
      </c>
      <c r="J20" s="50">
        <f>+I20/D20</f>
        <v>0.11808785529715762</v>
      </c>
    </row>
    <row r="21" spans="1:8" ht="12.75">
      <c r="A21" s="23"/>
      <c r="B21" s="6"/>
      <c r="C21" s="7"/>
      <c r="D21" s="7"/>
      <c r="E21" s="8"/>
      <c r="F21" s="9"/>
      <c r="G21" s="39"/>
      <c r="H21" s="10"/>
    </row>
    <row r="22" spans="1:8" ht="22.5">
      <c r="A22" s="43" t="s">
        <v>10</v>
      </c>
      <c r="B22" s="141" t="s">
        <v>11</v>
      </c>
      <c r="C22" s="12" t="s">
        <v>5</v>
      </c>
      <c r="D22" s="88"/>
      <c r="E22" s="13">
        <v>1957</v>
      </c>
      <c r="F22" s="14">
        <f>+E22/E26</f>
        <v>0.5412057522123894</v>
      </c>
      <c r="G22" s="53"/>
      <c r="H22" s="54"/>
    </row>
    <row r="23" spans="1:8" ht="22.5">
      <c r="A23" s="26"/>
      <c r="B23" s="11" t="s">
        <v>13</v>
      </c>
      <c r="C23" s="12" t="s">
        <v>7</v>
      </c>
      <c r="D23" s="87"/>
      <c r="E23" s="13">
        <v>1554</v>
      </c>
      <c r="F23" s="14">
        <f>+E23/E26</f>
        <v>0.4297566371681416</v>
      </c>
      <c r="G23" s="77"/>
      <c r="H23" s="54"/>
    </row>
    <row r="24" spans="1:8" ht="22.5">
      <c r="A24" s="25"/>
      <c r="B24" s="11" t="s">
        <v>14</v>
      </c>
      <c r="C24" s="12" t="s">
        <v>9</v>
      </c>
      <c r="D24" s="87"/>
      <c r="E24" s="12">
        <v>86</v>
      </c>
      <c r="F24" s="14">
        <f>+E24/E26</f>
        <v>0.023783185840707963</v>
      </c>
      <c r="G24" s="53"/>
      <c r="H24" s="54"/>
    </row>
    <row r="25" spans="1:8" ht="22.5">
      <c r="A25" s="26"/>
      <c r="B25" s="11" t="s">
        <v>15</v>
      </c>
      <c r="C25" s="12" t="s">
        <v>7</v>
      </c>
      <c r="D25" s="16"/>
      <c r="E25" s="12">
        <v>19</v>
      </c>
      <c r="F25" s="14">
        <f>+E25/E26</f>
        <v>0.005254424778761062</v>
      </c>
      <c r="G25" s="40"/>
      <c r="H25" s="19"/>
    </row>
    <row r="26" spans="1:10" ht="12.75">
      <c r="A26" s="26"/>
      <c r="B26" s="15"/>
      <c r="C26" s="16"/>
      <c r="D26" s="105">
        <v>4096</v>
      </c>
      <c r="E26" s="105">
        <f>SUM(E22:E25)</f>
        <v>3616</v>
      </c>
      <c r="F26" s="106">
        <f>SUM(F22:F25)</f>
        <v>1</v>
      </c>
      <c r="G26" s="107" t="s">
        <v>217</v>
      </c>
      <c r="H26" s="108" t="s">
        <v>12</v>
      </c>
      <c r="I26" s="3">
        <f>+D26-E26</f>
        <v>480</v>
      </c>
      <c r="J26" s="50">
        <f>+I26/D26</f>
        <v>0.1171875</v>
      </c>
    </row>
    <row r="27" spans="1:9" ht="12.75">
      <c r="A27" s="26"/>
      <c r="B27" s="15"/>
      <c r="C27" s="16"/>
      <c r="D27" s="51"/>
      <c r="E27" s="51"/>
      <c r="F27" s="52"/>
      <c r="G27" s="53"/>
      <c r="H27" s="54"/>
      <c r="I27" s="3"/>
    </row>
    <row r="28" spans="1:8" ht="12.75">
      <c r="A28" s="26"/>
      <c r="B28" s="15"/>
      <c r="C28" s="16"/>
      <c r="D28" s="16"/>
      <c r="E28" s="16"/>
      <c r="F28" s="18"/>
      <c r="G28" s="40"/>
      <c r="H28" s="19"/>
    </row>
    <row r="29" spans="1:8" ht="22.5">
      <c r="A29" s="44" t="s">
        <v>16</v>
      </c>
      <c r="B29" s="141" t="s">
        <v>17</v>
      </c>
      <c r="C29" s="2" t="s">
        <v>5</v>
      </c>
      <c r="D29" s="88"/>
      <c r="E29" s="4">
        <v>2178</v>
      </c>
      <c r="F29" s="5">
        <f>+E29/E31</f>
        <v>0.5054537015548851</v>
      </c>
      <c r="G29" s="84"/>
      <c r="H29" s="60"/>
    </row>
    <row r="30" spans="1:8" ht="12.75">
      <c r="A30" s="23"/>
      <c r="B30" s="1" t="s">
        <v>19</v>
      </c>
      <c r="C30" s="2" t="s">
        <v>2</v>
      </c>
      <c r="D30" s="7"/>
      <c r="E30" s="4">
        <v>2131</v>
      </c>
      <c r="F30" s="5">
        <f>+E30/E31</f>
        <v>0.4945462984451149</v>
      </c>
      <c r="H30" s="10"/>
    </row>
    <row r="31" spans="1:10" ht="12.75">
      <c r="A31" s="74"/>
      <c r="B31" s="75"/>
      <c r="C31" s="76"/>
      <c r="D31" s="109">
        <v>4711</v>
      </c>
      <c r="E31" s="109">
        <f>SUM(E29:E30)</f>
        <v>4309</v>
      </c>
      <c r="F31" s="110">
        <f>SUM(F29:F30)</f>
        <v>1</v>
      </c>
      <c r="G31" s="111">
        <f>+E30-E29</f>
        <v>-47</v>
      </c>
      <c r="H31" s="112" t="s">
        <v>18</v>
      </c>
      <c r="I31" s="3">
        <f>+D31-E31</f>
        <v>402</v>
      </c>
      <c r="J31" s="50">
        <f>+I31/D31</f>
        <v>0.08533220123116111</v>
      </c>
    </row>
    <row r="32" spans="1:9" ht="12.75">
      <c r="A32" s="68"/>
      <c r="B32" s="68"/>
      <c r="C32" s="69"/>
      <c r="D32" s="70"/>
      <c r="E32" s="70"/>
      <c r="F32" s="71"/>
      <c r="G32" s="72"/>
      <c r="H32" s="73"/>
      <c r="I32" s="3"/>
    </row>
    <row r="33" spans="1:9" ht="12.75">
      <c r="A33" s="68"/>
      <c r="B33" s="68"/>
      <c r="C33" s="69"/>
      <c r="D33" s="70"/>
      <c r="E33" s="70"/>
      <c r="F33" s="71"/>
      <c r="G33" s="72"/>
      <c r="H33" s="73"/>
      <c r="I33" s="3"/>
    </row>
    <row r="34" spans="1:9" ht="12.75">
      <c r="A34" s="68"/>
      <c r="B34" s="68"/>
      <c r="C34" s="69"/>
      <c r="D34" s="70"/>
      <c r="E34" s="70"/>
      <c r="F34" s="71"/>
      <c r="G34" s="72"/>
      <c r="H34" s="73"/>
      <c r="I34" s="3"/>
    </row>
    <row r="35" spans="1:9" ht="12.75">
      <c r="A35" s="68"/>
      <c r="B35" s="68"/>
      <c r="C35" s="69"/>
      <c r="D35" s="70"/>
      <c r="E35" s="70"/>
      <c r="F35" s="71"/>
      <c r="G35" s="72"/>
      <c r="H35" s="73"/>
      <c r="I35" s="3"/>
    </row>
    <row r="36" spans="1:9" ht="12.75">
      <c r="A36" s="148" t="s">
        <v>197</v>
      </c>
      <c r="B36" s="145" t="s">
        <v>198</v>
      </c>
      <c r="C36" s="145" t="s">
        <v>199</v>
      </c>
      <c r="D36" s="145" t="s">
        <v>200</v>
      </c>
      <c r="E36" s="145" t="s">
        <v>209</v>
      </c>
      <c r="F36" s="33" t="s">
        <v>201</v>
      </c>
      <c r="G36" s="41" t="s">
        <v>206</v>
      </c>
      <c r="H36" s="35" t="s">
        <v>203</v>
      </c>
      <c r="I36" s="3"/>
    </row>
    <row r="37" spans="1:9" ht="12.75">
      <c r="A37" s="149"/>
      <c r="B37" s="146"/>
      <c r="C37" s="146"/>
      <c r="D37" s="146"/>
      <c r="E37" s="146"/>
      <c r="F37" s="32" t="s">
        <v>202</v>
      </c>
      <c r="G37" s="41" t="s">
        <v>207</v>
      </c>
      <c r="H37" s="36" t="s">
        <v>204</v>
      </c>
      <c r="I37" s="3"/>
    </row>
    <row r="38" spans="1:9" ht="12.75">
      <c r="A38" s="150"/>
      <c r="B38" s="147"/>
      <c r="C38" s="147"/>
      <c r="D38" s="147"/>
      <c r="E38" s="147"/>
      <c r="F38" s="34"/>
      <c r="G38" s="41" t="s">
        <v>208</v>
      </c>
      <c r="H38" s="37" t="s">
        <v>205</v>
      </c>
      <c r="I38" s="3"/>
    </row>
    <row r="39" spans="1:9" ht="12.75">
      <c r="A39" s="61"/>
      <c r="B39" s="62"/>
      <c r="C39" s="63"/>
      <c r="D39" s="64"/>
      <c r="E39" s="64"/>
      <c r="F39" s="65"/>
      <c r="G39" s="66"/>
      <c r="H39" s="67"/>
      <c r="I39" s="3"/>
    </row>
    <row r="40" spans="1:8" ht="12.75">
      <c r="A40" s="23"/>
      <c r="B40" s="6"/>
      <c r="C40" s="7"/>
      <c r="D40" s="55"/>
      <c r="E40" s="8"/>
      <c r="F40" s="9"/>
      <c r="G40" s="39"/>
      <c r="H40" s="10"/>
    </row>
    <row r="41" spans="1:7" ht="22.5">
      <c r="A41" s="43" t="s">
        <v>20</v>
      </c>
      <c r="B41" s="141" t="s">
        <v>21</v>
      </c>
      <c r="C41" s="12" t="s">
        <v>5</v>
      </c>
      <c r="E41" s="13">
        <v>2094</v>
      </c>
      <c r="F41" s="14">
        <f>+E41/E44</f>
        <v>0.5548489666136724</v>
      </c>
      <c r="G41" s="53"/>
    </row>
    <row r="42" spans="1:8" ht="12.75">
      <c r="A42" s="26"/>
      <c r="B42" s="11" t="s">
        <v>23</v>
      </c>
      <c r="C42" s="12" t="s">
        <v>2</v>
      </c>
      <c r="D42" s="16"/>
      <c r="E42" s="13">
        <v>1650</v>
      </c>
      <c r="F42" s="14">
        <f>+E42/E44</f>
        <v>0.43720190779014306</v>
      </c>
      <c r="G42" s="77"/>
      <c r="H42" s="19"/>
    </row>
    <row r="43" spans="1:8" ht="22.5">
      <c r="A43" s="85"/>
      <c r="B43" s="11" t="s">
        <v>24</v>
      </c>
      <c r="C43" s="12" t="s">
        <v>9</v>
      </c>
      <c r="D43" s="87"/>
      <c r="E43" s="12">
        <v>30</v>
      </c>
      <c r="F43" s="14">
        <f>+E43/E44</f>
        <v>0.00794912559618442</v>
      </c>
      <c r="G43" s="53"/>
      <c r="H43" s="78"/>
    </row>
    <row r="44" spans="1:10" ht="12.75">
      <c r="A44" s="85"/>
      <c r="B44" s="86"/>
      <c r="C44" s="87"/>
      <c r="D44" s="105">
        <v>4104</v>
      </c>
      <c r="E44" s="105">
        <f>SUM(E41:E43)</f>
        <v>3774</v>
      </c>
      <c r="F44" s="113">
        <f>SUM(F41:F43)</f>
        <v>0.9999999999999999</v>
      </c>
      <c r="G44" s="107">
        <f>+E42-E41</f>
        <v>-444</v>
      </c>
      <c r="H44" s="108" t="s">
        <v>22</v>
      </c>
      <c r="I44" s="3">
        <f>+D44-E44</f>
        <v>330</v>
      </c>
      <c r="J44" s="50">
        <f>+I44/D44</f>
        <v>0.0804093567251462</v>
      </c>
    </row>
    <row r="45" spans="1:10" s="88" customFormat="1" ht="12.75">
      <c r="A45" s="85"/>
      <c r="B45" s="86"/>
      <c r="C45" s="87"/>
      <c r="D45" s="87"/>
      <c r="E45" s="87"/>
      <c r="F45" s="52"/>
      <c r="G45" s="53"/>
      <c r="H45" s="54"/>
      <c r="J45" s="89"/>
    </row>
    <row r="46" spans="1:7" ht="22.5">
      <c r="A46" s="44" t="s">
        <v>25</v>
      </c>
      <c r="B46" s="141" t="s">
        <v>26</v>
      </c>
      <c r="C46" s="2" t="s">
        <v>2</v>
      </c>
      <c r="E46" s="2">
        <v>809</v>
      </c>
      <c r="F46" s="5">
        <f>+E46/E48</f>
        <v>0.5811781609195402</v>
      </c>
      <c r="G46" s="39"/>
    </row>
    <row r="47" spans="1:8" ht="22.5">
      <c r="A47" s="79"/>
      <c r="B47" s="1" t="s">
        <v>28</v>
      </c>
      <c r="C47" s="2" t="s">
        <v>5</v>
      </c>
      <c r="D47" s="81"/>
      <c r="E47" s="2">
        <v>583</v>
      </c>
      <c r="F47" s="5">
        <f>+E47/E48</f>
        <v>0.4188218390804598</v>
      </c>
      <c r="H47" s="60"/>
    </row>
    <row r="48" spans="1:10" ht="12.75">
      <c r="A48" s="79"/>
      <c r="B48" s="80"/>
      <c r="C48" s="81"/>
      <c r="D48" s="101">
        <v>1519</v>
      </c>
      <c r="E48" s="114">
        <f>SUM(E46:E47)</f>
        <v>1392</v>
      </c>
      <c r="F48" s="115">
        <f>SUM(F46:F47)</f>
        <v>1</v>
      </c>
      <c r="G48" s="103">
        <f>+E46-E47</f>
        <v>226</v>
      </c>
      <c r="H48" s="116" t="s">
        <v>27</v>
      </c>
      <c r="I48" s="3">
        <f>+D48-E48</f>
        <v>127</v>
      </c>
      <c r="J48" s="50">
        <f>+I48/D48</f>
        <v>0.0836076366030283</v>
      </c>
    </row>
    <row r="49" spans="1:10" s="88" customFormat="1" ht="12.75">
      <c r="A49" s="79"/>
      <c r="B49" s="80"/>
      <c r="C49" s="81"/>
      <c r="D49" s="81"/>
      <c r="E49" s="81"/>
      <c r="F49" s="83"/>
      <c r="G49" s="84"/>
      <c r="H49" s="60"/>
      <c r="J49" s="89"/>
    </row>
    <row r="50" spans="1:7" ht="22.5">
      <c r="A50" s="43" t="s">
        <v>29</v>
      </c>
      <c r="B50" s="141" t="s">
        <v>30</v>
      </c>
      <c r="C50" s="12" t="s">
        <v>5</v>
      </c>
      <c r="E50" s="13">
        <v>1660</v>
      </c>
      <c r="F50" s="14">
        <f>+E50/E52</f>
        <v>0.5563002680965148</v>
      </c>
      <c r="G50" s="40"/>
    </row>
    <row r="51" spans="1:8" ht="22.5">
      <c r="A51" s="85"/>
      <c r="B51" s="11" t="s">
        <v>32</v>
      </c>
      <c r="C51" s="12" t="s">
        <v>2</v>
      </c>
      <c r="D51" s="87"/>
      <c r="E51" s="13">
        <v>1324</v>
      </c>
      <c r="F51" s="14">
        <f>+E51/E52</f>
        <v>0.4436997319034853</v>
      </c>
      <c r="G51" s="57"/>
      <c r="H51" s="54"/>
    </row>
    <row r="52" spans="1:10" ht="12.75">
      <c r="A52" s="85"/>
      <c r="B52" s="86"/>
      <c r="C52" s="87"/>
      <c r="D52" s="105">
        <v>3213</v>
      </c>
      <c r="E52" s="105">
        <f>SUM(E50:E51)</f>
        <v>2984</v>
      </c>
      <c r="F52" s="117">
        <f>SUM(F50:F51)</f>
        <v>1</v>
      </c>
      <c r="G52" s="107">
        <f>+E51-E50</f>
        <v>-336</v>
      </c>
      <c r="H52" s="108" t="s">
        <v>31</v>
      </c>
      <c r="I52" s="3">
        <f>+D52-E52</f>
        <v>229</v>
      </c>
      <c r="J52" s="50">
        <f>+I52/D52</f>
        <v>0.07127295362589481</v>
      </c>
    </row>
    <row r="53" spans="1:10" s="88" customFormat="1" ht="12.75">
      <c r="A53" s="85"/>
      <c r="B53" s="86"/>
      <c r="C53" s="87"/>
      <c r="D53" s="87"/>
      <c r="E53" s="51"/>
      <c r="F53" s="52"/>
      <c r="G53" s="53"/>
      <c r="H53" s="54"/>
      <c r="J53" s="89"/>
    </row>
    <row r="54" spans="1:7" ht="22.5">
      <c r="A54" s="44" t="s">
        <v>33</v>
      </c>
      <c r="B54" s="141" t="s">
        <v>34</v>
      </c>
      <c r="C54" s="2" t="s">
        <v>5</v>
      </c>
      <c r="E54" s="4">
        <v>2011</v>
      </c>
      <c r="F54" s="5">
        <f>+E54/E56</f>
        <v>0.5407367571927938</v>
      </c>
      <c r="G54" s="39"/>
    </row>
    <row r="55" spans="1:8" ht="22.5">
      <c r="A55" s="79"/>
      <c r="B55" s="1" t="s">
        <v>36</v>
      </c>
      <c r="C55" s="2" t="s">
        <v>2</v>
      </c>
      <c r="D55" s="2"/>
      <c r="E55" s="4">
        <v>1708</v>
      </c>
      <c r="F55" s="5">
        <f>+E55/E56</f>
        <v>0.45926324280720626</v>
      </c>
      <c r="H55" s="60"/>
    </row>
    <row r="56" spans="1:10" ht="12.75">
      <c r="A56" s="79"/>
      <c r="B56" s="80"/>
      <c r="C56" s="81"/>
      <c r="D56" s="101">
        <v>4007</v>
      </c>
      <c r="E56" s="101">
        <f>SUM(E54:E55)</f>
        <v>3719</v>
      </c>
      <c r="F56" s="102">
        <f>SUM(F54:F55)</f>
        <v>1</v>
      </c>
      <c r="G56" s="103">
        <f>+E55-E54</f>
        <v>-303</v>
      </c>
      <c r="H56" s="116" t="s">
        <v>35</v>
      </c>
      <c r="I56" s="3">
        <f>+D56-E56</f>
        <v>288</v>
      </c>
      <c r="J56" s="50">
        <f>+I56/D56</f>
        <v>0.0718742201147991</v>
      </c>
    </row>
    <row r="57" spans="1:8" ht="12.75">
      <c r="A57" s="79"/>
      <c r="B57" s="80"/>
      <c r="C57" s="81"/>
      <c r="D57" s="81"/>
      <c r="E57" s="82"/>
      <c r="F57" s="83"/>
      <c r="G57" s="84"/>
      <c r="H57" s="60"/>
    </row>
    <row r="58" spans="1:8" ht="22.5">
      <c r="A58" s="43" t="s">
        <v>37</v>
      </c>
      <c r="B58" s="141" t="s">
        <v>38</v>
      </c>
      <c r="C58" s="12" t="s">
        <v>2</v>
      </c>
      <c r="E58" s="13">
        <v>1940</v>
      </c>
      <c r="F58" s="14">
        <f>+E58/E61</f>
        <v>0.49654466342462245</v>
      </c>
      <c r="G58" s="53"/>
      <c r="H58" s="88"/>
    </row>
    <row r="59" spans="1:8" ht="12.75">
      <c r="A59" s="85"/>
      <c r="B59" s="11" t="s">
        <v>40</v>
      </c>
      <c r="C59" s="12" t="s">
        <v>5</v>
      </c>
      <c r="D59" s="87"/>
      <c r="E59" s="13">
        <v>1895</v>
      </c>
      <c r="F59" s="14">
        <f>+E59/E61</f>
        <v>0.4850268748400307</v>
      </c>
      <c r="G59" s="77"/>
      <c r="H59" s="54"/>
    </row>
    <row r="60" spans="1:8" ht="22.5">
      <c r="A60" s="85"/>
      <c r="B60" s="11" t="s">
        <v>41</v>
      </c>
      <c r="C60" s="12" t="s">
        <v>9</v>
      </c>
      <c r="D60" s="16"/>
      <c r="E60" s="12">
        <v>72</v>
      </c>
      <c r="F60" s="14">
        <f>+E60/E61</f>
        <v>0.018428461735346815</v>
      </c>
      <c r="G60" s="53"/>
      <c r="H60" s="54"/>
    </row>
    <row r="61" spans="1:10" ht="12.75">
      <c r="A61" s="85"/>
      <c r="B61" s="86"/>
      <c r="C61" s="87"/>
      <c r="D61" s="105">
        <v>4250</v>
      </c>
      <c r="E61" s="105">
        <f>SUM(E58:E60)</f>
        <v>3907</v>
      </c>
      <c r="F61" s="117">
        <f>SUM(F58:F60)</f>
        <v>1</v>
      </c>
      <c r="G61" s="107">
        <f>+E58-E59</f>
        <v>45</v>
      </c>
      <c r="H61" s="108" t="s">
        <v>39</v>
      </c>
      <c r="I61" s="3">
        <f>+D61-E61</f>
        <v>343</v>
      </c>
      <c r="J61" s="50">
        <f>+I61/D61</f>
        <v>0.08070588235294118</v>
      </c>
    </row>
    <row r="62" spans="1:10" s="95" customFormat="1" ht="12.75">
      <c r="A62" s="90"/>
      <c r="B62" s="91"/>
      <c r="C62" s="92"/>
      <c r="D62" s="70"/>
      <c r="E62" s="55"/>
      <c r="F62" s="56"/>
      <c r="G62" s="57"/>
      <c r="H62" s="78"/>
      <c r="I62" s="93"/>
      <c r="J62" s="94"/>
    </row>
    <row r="63" spans="1:8" ht="22.5">
      <c r="A63" s="44" t="s">
        <v>42</v>
      </c>
      <c r="B63" s="141" t="s">
        <v>43</v>
      </c>
      <c r="C63" s="2" t="s">
        <v>2</v>
      </c>
      <c r="E63" s="4">
        <v>2191</v>
      </c>
      <c r="F63" s="5">
        <f>+E63/E67</f>
        <v>0.5978171896316508</v>
      </c>
      <c r="G63" s="84"/>
      <c r="H63" s="60"/>
    </row>
    <row r="64" spans="1:8" ht="22.5">
      <c r="A64" s="23"/>
      <c r="B64" s="1" t="s">
        <v>45</v>
      </c>
      <c r="C64" s="2" t="s">
        <v>5</v>
      </c>
      <c r="D64" s="7"/>
      <c r="E64" s="4">
        <v>1407</v>
      </c>
      <c r="F64" s="5">
        <f>+E64/E67</f>
        <v>0.3839017735334243</v>
      </c>
      <c r="G64" s="84"/>
      <c r="H64" s="60"/>
    </row>
    <row r="65" spans="1:11" ht="22.5">
      <c r="A65" s="24"/>
      <c r="B65" s="1" t="s">
        <v>46</v>
      </c>
      <c r="C65" s="2" t="s">
        <v>9</v>
      </c>
      <c r="D65" s="81"/>
      <c r="E65" s="2">
        <v>34</v>
      </c>
      <c r="F65" s="5">
        <f>+E65/E67</f>
        <v>0.009276944065484311</v>
      </c>
      <c r="G65" s="84"/>
      <c r="H65" s="60"/>
      <c r="K65" s="88"/>
    </row>
    <row r="66" spans="1:8" ht="12.75">
      <c r="A66" s="23"/>
      <c r="B66" s="1" t="s">
        <v>47</v>
      </c>
      <c r="C66" s="2" t="s">
        <v>7</v>
      </c>
      <c r="D66" s="7"/>
      <c r="E66" s="7">
        <v>33</v>
      </c>
      <c r="F66" s="9">
        <f>+E66/E67</f>
        <v>0.009004092769440655</v>
      </c>
      <c r="G66" s="39"/>
      <c r="H66" s="10"/>
    </row>
    <row r="67" spans="1:10" ht="12.75">
      <c r="A67" s="23"/>
      <c r="B67" s="6"/>
      <c r="C67" s="7"/>
      <c r="D67" s="101">
        <v>4158</v>
      </c>
      <c r="E67" s="101">
        <f>SUM(E63:E66)</f>
        <v>3665</v>
      </c>
      <c r="F67" s="102">
        <f>SUM(F63:F66)</f>
        <v>1</v>
      </c>
      <c r="G67" s="107">
        <f>+E63-E64</f>
        <v>784</v>
      </c>
      <c r="H67" s="116" t="s">
        <v>44</v>
      </c>
      <c r="I67" s="3">
        <f>+D67-E67</f>
        <v>493</v>
      </c>
      <c r="J67" s="50">
        <f>+I67/D67</f>
        <v>0.11856661856661857</v>
      </c>
    </row>
    <row r="68" spans="1:8" ht="12.75">
      <c r="A68" s="23"/>
      <c r="B68" s="6"/>
      <c r="C68" s="7"/>
      <c r="D68" s="7"/>
      <c r="E68" s="7"/>
      <c r="F68" s="9"/>
      <c r="G68" s="39"/>
      <c r="H68" s="10"/>
    </row>
    <row r="69" spans="1:8" ht="12.75">
      <c r="A69" s="23"/>
      <c r="B69" s="6"/>
      <c r="C69" s="7"/>
      <c r="D69" s="7"/>
      <c r="E69" s="7"/>
      <c r="F69" s="9"/>
      <c r="G69" s="39"/>
      <c r="H69" s="10"/>
    </row>
    <row r="70" spans="1:9" ht="12.75">
      <c r="A70" s="148" t="s">
        <v>197</v>
      </c>
      <c r="B70" s="145" t="s">
        <v>198</v>
      </c>
      <c r="C70" s="145" t="s">
        <v>199</v>
      </c>
      <c r="D70" s="145" t="s">
        <v>200</v>
      </c>
      <c r="E70" s="145" t="s">
        <v>209</v>
      </c>
      <c r="F70" s="33" t="s">
        <v>201</v>
      </c>
      <c r="G70" s="41" t="s">
        <v>206</v>
      </c>
      <c r="H70" s="35" t="s">
        <v>203</v>
      </c>
      <c r="I70" s="3"/>
    </row>
    <row r="71" spans="1:9" ht="12.75">
      <c r="A71" s="149"/>
      <c r="B71" s="146"/>
      <c r="C71" s="146"/>
      <c r="D71" s="146"/>
      <c r="E71" s="146"/>
      <c r="F71" s="32" t="s">
        <v>202</v>
      </c>
      <c r="G71" s="41" t="s">
        <v>207</v>
      </c>
      <c r="H71" s="36" t="s">
        <v>204</v>
      </c>
      <c r="I71" s="3"/>
    </row>
    <row r="72" spans="1:9" ht="12.75">
      <c r="A72" s="150"/>
      <c r="B72" s="147"/>
      <c r="C72" s="147"/>
      <c r="D72" s="147"/>
      <c r="E72" s="147"/>
      <c r="F72" s="34"/>
      <c r="G72" s="41" t="s">
        <v>208</v>
      </c>
      <c r="H72" s="37" t="s">
        <v>205</v>
      </c>
      <c r="I72" s="3"/>
    </row>
    <row r="73" spans="1:8" ht="12.75">
      <c r="A73" s="23"/>
      <c r="B73" s="6"/>
      <c r="C73" s="7"/>
      <c r="D73" s="7"/>
      <c r="E73" s="7"/>
      <c r="F73" s="9"/>
      <c r="G73" s="39"/>
      <c r="H73" s="10"/>
    </row>
    <row r="74" spans="1:7" ht="22.5">
      <c r="A74" s="43" t="s">
        <v>48</v>
      </c>
      <c r="B74" s="141" t="s">
        <v>49</v>
      </c>
      <c r="C74" s="12" t="s">
        <v>2</v>
      </c>
      <c r="E74" s="13">
        <v>1344</v>
      </c>
      <c r="F74" s="14">
        <f>+E74/E76</f>
        <v>0.5123903926801372</v>
      </c>
      <c r="G74" s="53"/>
    </row>
    <row r="75" spans="1:8" ht="12.75">
      <c r="A75" s="26"/>
      <c r="B75" s="11" t="s">
        <v>51</v>
      </c>
      <c r="C75" s="12" t="s">
        <v>5</v>
      </c>
      <c r="D75" s="16"/>
      <c r="E75" s="13">
        <v>1279</v>
      </c>
      <c r="F75" s="14">
        <f>+E75/E76</f>
        <v>0.48760960731986275</v>
      </c>
      <c r="G75" s="40"/>
      <c r="H75" s="19"/>
    </row>
    <row r="76" spans="1:10" ht="12.75">
      <c r="A76" s="26"/>
      <c r="B76" s="15"/>
      <c r="C76" s="16"/>
      <c r="D76" s="105">
        <v>2801</v>
      </c>
      <c r="E76" s="105">
        <f>SUM(E74:E75)</f>
        <v>2623</v>
      </c>
      <c r="F76" s="117">
        <f>SUM(F74:F75)</f>
        <v>1</v>
      </c>
      <c r="G76" s="107">
        <f>+D76-E76</f>
        <v>178</v>
      </c>
      <c r="H76" s="108" t="s">
        <v>50</v>
      </c>
      <c r="I76" s="3">
        <f>+D76-E76</f>
        <v>178</v>
      </c>
      <c r="J76" s="50">
        <f>+I76/D76</f>
        <v>0.0635487325955016</v>
      </c>
    </row>
    <row r="77" spans="1:8" ht="12.75">
      <c r="A77" s="26"/>
      <c r="B77" s="15"/>
      <c r="C77" s="16"/>
      <c r="D77" s="16"/>
      <c r="E77" s="17"/>
      <c r="F77" s="18"/>
      <c r="G77" s="40"/>
      <c r="H77" s="19"/>
    </row>
    <row r="78" spans="1:8" ht="22.5">
      <c r="A78" s="44" t="s">
        <v>52</v>
      </c>
      <c r="B78" s="141" t="s">
        <v>53</v>
      </c>
      <c r="C78" s="2" t="s">
        <v>2</v>
      </c>
      <c r="E78" s="4">
        <v>2316</v>
      </c>
      <c r="F78" s="5">
        <f>+E78/E82</f>
        <v>0.6225806451612903</v>
      </c>
      <c r="G78" s="84"/>
      <c r="H78" s="60"/>
    </row>
    <row r="79" spans="1:8" ht="12.75">
      <c r="A79" s="23"/>
      <c r="B79" s="1" t="s">
        <v>55</v>
      </c>
      <c r="C79" s="2" t="s">
        <v>5</v>
      </c>
      <c r="D79" s="7"/>
      <c r="E79" s="4">
        <v>1383</v>
      </c>
      <c r="F79" s="98">
        <f>+E79/E82</f>
        <v>0.3717741935483871</v>
      </c>
      <c r="G79" s="84"/>
      <c r="H79" s="60"/>
    </row>
    <row r="80" spans="1:8" ht="24" customHeight="1">
      <c r="A80" s="79"/>
      <c r="B80" s="1" t="s">
        <v>56</v>
      </c>
      <c r="C80" s="2" t="s">
        <v>7</v>
      </c>
      <c r="D80" s="81"/>
      <c r="E80" s="2">
        <v>15</v>
      </c>
      <c r="F80" s="5">
        <f>+E80/E82</f>
        <v>0.004032258064516129</v>
      </c>
      <c r="G80" s="84"/>
      <c r="H80" s="60"/>
    </row>
    <row r="81" spans="1:8" ht="22.5">
      <c r="A81" s="23"/>
      <c r="B81" s="1" t="s">
        <v>57</v>
      </c>
      <c r="C81" s="2" t="s">
        <v>7</v>
      </c>
      <c r="D81" s="7"/>
      <c r="E81" s="2">
        <v>6</v>
      </c>
      <c r="F81" s="5">
        <f>+E81/E82</f>
        <v>0.0016129032258064516</v>
      </c>
      <c r="G81" s="84"/>
      <c r="H81" s="60"/>
    </row>
    <row r="82" spans="1:10" ht="12.75">
      <c r="A82" s="23"/>
      <c r="B82" s="6"/>
      <c r="C82" s="7"/>
      <c r="D82" s="114">
        <v>4234</v>
      </c>
      <c r="E82" s="101">
        <f>SUM(E78:E81)</f>
        <v>3720</v>
      </c>
      <c r="F82" s="102">
        <f>SUM(F78:F81)</f>
        <v>1</v>
      </c>
      <c r="G82" s="103">
        <f>+D82-E82</f>
        <v>514</v>
      </c>
      <c r="H82" s="116" t="s">
        <v>54</v>
      </c>
      <c r="I82" s="3">
        <f>+D82-E82</f>
        <v>514</v>
      </c>
      <c r="J82" s="50">
        <f>+I82/D82</f>
        <v>0.1213982050070855</v>
      </c>
    </row>
    <row r="83" spans="1:8" ht="12.75">
      <c r="A83" s="23"/>
      <c r="B83" s="6"/>
      <c r="C83" s="7"/>
      <c r="D83" s="7"/>
      <c r="E83" s="7"/>
      <c r="F83" s="9"/>
      <c r="G83" s="39"/>
      <c r="H83" s="10"/>
    </row>
    <row r="84" spans="1:8" ht="22.5">
      <c r="A84" s="43" t="s">
        <v>58</v>
      </c>
      <c r="B84" s="141" t="s">
        <v>59</v>
      </c>
      <c r="C84" s="12" t="s">
        <v>2</v>
      </c>
      <c r="E84" s="13">
        <v>1794</v>
      </c>
      <c r="F84" s="14">
        <f>+E84/E87</f>
        <v>0.5221187427240978</v>
      </c>
      <c r="G84" s="53"/>
      <c r="H84" s="54"/>
    </row>
    <row r="85" spans="1:8" ht="22.5">
      <c r="A85" s="26"/>
      <c r="B85" s="11" t="s">
        <v>61</v>
      </c>
      <c r="C85" s="12" t="s">
        <v>5</v>
      </c>
      <c r="D85" s="16"/>
      <c r="E85" s="13">
        <v>1612</v>
      </c>
      <c r="F85" s="14">
        <f>+E85/E87</f>
        <v>0.4691501746216531</v>
      </c>
      <c r="G85" s="53"/>
      <c r="H85" s="54"/>
    </row>
    <row r="86" spans="1:8" ht="22.5">
      <c r="A86" s="85"/>
      <c r="B86" s="11" t="s">
        <v>62</v>
      </c>
      <c r="C86" s="12" t="s">
        <v>9</v>
      </c>
      <c r="D86" s="87"/>
      <c r="E86" s="12">
        <v>30</v>
      </c>
      <c r="F86" s="14">
        <f>+E86/E87</f>
        <v>0.008731082654249126</v>
      </c>
      <c r="G86" s="53"/>
      <c r="H86" s="54"/>
    </row>
    <row r="87" spans="1:10" ht="12.75">
      <c r="A87" s="85"/>
      <c r="B87" s="86"/>
      <c r="C87" s="87"/>
      <c r="D87" s="105">
        <v>3819</v>
      </c>
      <c r="E87" s="105">
        <f>SUM(E84:E86)</f>
        <v>3436</v>
      </c>
      <c r="F87" s="117">
        <f>SUM(F84:F86)</f>
        <v>1</v>
      </c>
      <c r="G87" s="107">
        <f>+E84-E85</f>
        <v>182</v>
      </c>
      <c r="H87" s="108" t="s">
        <v>60</v>
      </c>
      <c r="I87" s="3">
        <f>+D87-E87</f>
        <v>383</v>
      </c>
      <c r="J87" s="50">
        <f>+I87/D87</f>
        <v>0.10028803351662739</v>
      </c>
    </row>
    <row r="88" spans="1:10" s="88" customFormat="1" ht="12.75">
      <c r="A88" s="85"/>
      <c r="B88" s="86"/>
      <c r="C88" s="87"/>
      <c r="D88" s="87"/>
      <c r="E88" s="87"/>
      <c r="F88" s="52"/>
      <c r="G88" s="53"/>
      <c r="H88" s="54"/>
      <c r="J88" s="89"/>
    </row>
    <row r="89" spans="1:7" ht="22.5">
      <c r="A89" s="44" t="s">
        <v>63</v>
      </c>
      <c r="B89" s="141" t="s">
        <v>64</v>
      </c>
      <c r="C89" s="2" t="s">
        <v>2</v>
      </c>
      <c r="E89" s="4">
        <v>1988</v>
      </c>
      <c r="F89" s="5">
        <f>+E89/E92</f>
        <v>0.5045685279187817</v>
      </c>
      <c r="G89" s="39"/>
    </row>
    <row r="90" spans="1:8" ht="12.75">
      <c r="A90" s="79"/>
      <c r="B90" s="1" t="s">
        <v>66</v>
      </c>
      <c r="C90" s="2" t="s">
        <v>5</v>
      </c>
      <c r="D90" s="81"/>
      <c r="E90" s="4">
        <v>1925</v>
      </c>
      <c r="F90" s="5">
        <f>+E90/E92</f>
        <v>0.4885786802030457</v>
      </c>
      <c r="G90" s="84"/>
      <c r="H90" s="60"/>
    </row>
    <row r="91" spans="1:8" ht="22.5">
      <c r="A91" s="23"/>
      <c r="B91" s="1" t="s">
        <v>67</v>
      </c>
      <c r="C91" s="2" t="s">
        <v>9</v>
      </c>
      <c r="D91" s="7"/>
      <c r="E91" s="2">
        <v>27</v>
      </c>
      <c r="F91" s="5">
        <f>+E91/E92</f>
        <v>0.006852791878172589</v>
      </c>
      <c r="G91" s="39"/>
      <c r="H91" s="10"/>
    </row>
    <row r="92" spans="1:10" ht="12.75">
      <c r="A92" s="23"/>
      <c r="B92" s="6"/>
      <c r="C92" s="7"/>
      <c r="D92" s="101">
        <v>4256</v>
      </c>
      <c r="E92" s="101">
        <f>SUM(E89:E91)</f>
        <v>3940</v>
      </c>
      <c r="F92" s="102">
        <f>SUM(F89:F91)</f>
        <v>0.9999999999999999</v>
      </c>
      <c r="G92" s="103">
        <f>+E89-E90</f>
        <v>63</v>
      </c>
      <c r="H92" s="116" t="s">
        <v>65</v>
      </c>
      <c r="I92" s="3">
        <f>+D92-E92</f>
        <v>316</v>
      </c>
      <c r="J92" s="50">
        <f>+I92/D92</f>
        <v>0.07424812030075188</v>
      </c>
    </row>
    <row r="93" spans="1:8" ht="12.75">
      <c r="A93" s="23"/>
      <c r="B93" s="6"/>
      <c r="C93" s="7"/>
      <c r="D93" s="7"/>
      <c r="E93" s="7"/>
      <c r="F93" s="9"/>
      <c r="G93" s="39"/>
      <c r="H93" s="10"/>
    </row>
    <row r="94" spans="1:7" ht="22.5">
      <c r="A94" s="43" t="s">
        <v>68</v>
      </c>
      <c r="B94" s="141" t="s">
        <v>69</v>
      </c>
      <c r="C94" s="12" t="s">
        <v>5</v>
      </c>
      <c r="E94" s="13">
        <v>1831</v>
      </c>
      <c r="F94" s="14">
        <f>+E94/E97</f>
        <v>0.5090353072004448</v>
      </c>
      <c r="G94" s="53"/>
    </row>
    <row r="95" spans="1:8" ht="22.5">
      <c r="A95" s="26"/>
      <c r="B95" s="11" t="s">
        <v>71</v>
      </c>
      <c r="C95" s="12" t="s">
        <v>2</v>
      </c>
      <c r="D95" s="16"/>
      <c r="E95" s="13">
        <v>1640</v>
      </c>
      <c r="F95" s="14">
        <f>+E95/E97</f>
        <v>0.45593550180706144</v>
      </c>
      <c r="G95" s="40"/>
      <c r="H95" s="19"/>
    </row>
    <row r="96" spans="1:8" ht="22.5">
      <c r="A96" s="85"/>
      <c r="B96" s="11" t="s">
        <v>72</v>
      </c>
      <c r="C96" s="12" t="s">
        <v>9</v>
      </c>
      <c r="D96" s="87"/>
      <c r="E96" s="12">
        <v>126</v>
      </c>
      <c r="F96" s="14">
        <f>+E96/E97</f>
        <v>0.03502919099249374</v>
      </c>
      <c r="G96" s="53"/>
      <c r="H96" s="54"/>
    </row>
    <row r="97" spans="1:10" ht="12.75">
      <c r="A97" s="85"/>
      <c r="B97" s="86"/>
      <c r="C97" s="87"/>
      <c r="D97" s="105">
        <v>4006</v>
      </c>
      <c r="E97" s="105">
        <f>SUM(E94:E96)</f>
        <v>3597</v>
      </c>
      <c r="F97" s="117">
        <f>SUM(F94:F96)</f>
        <v>1</v>
      </c>
      <c r="G97" s="107">
        <f>+E95-E94</f>
        <v>-191</v>
      </c>
      <c r="H97" s="108" t="s">
        <v>70</v>
      </c>
      <c r="I97" s="3">
        <f>+D97-E97</f>
        <v>409</v>
      </c>
      <c r="J97" s="50">
        <f>+I97/D97</f>
        <v>0.10209685471792311</v>
      </c>
    </row>
    <row r="98" spans="1:8" ht="12.75">
      <c r="A98" s="85"/>
      <c r="B98" s="86"/>
      <c r="C98" s="87"/>
      <c r="D98" s="87"/>
      <c r="E98" s="87"/>
      <c r="F98" s="52"/>
      <c r="G98" s="53"/>
      <c r="H98" s="54"/>
    </row>
    <row r="99" spans="1:8" ht="12.75">
      <c r="A99" s="85"/>
      <c r="B99" s="86"/>
      <c r="C99" s="87"/>
      <c r="D99" s="87"/>
      <c r="E99" s="87"/>
      <c r="F99" s="52"/>
      <c r="G99" s="53"/>
      <c r="H99" s="54"/>
    </row>
    <row r="100" spans="1:8" ht="12.75">
      <c r="A100" s="85"/>
      <c r="B100" s="86"/>
      <c r="C100" s="87"/>
      <c r="D100" s="87"/>
      <c r="E100" s="87"/>
      <c r="F100" s="52"/>
      <c r="G100" s="53"/>
      <c r="H100" s="54"/>
    </row>
    <row r="101" spans="1:8" ht="12.75">
      <c r="A101" s="85"/>
      <c r="B101" s="86"/>
      <c r="C101" s="87"/>
      <c r="D101" s="87"/>
      <c r="E101" s="87"/>
      <c r="F101" s="52"/>
      <c r="G101" s="53"/>
      <c r="H101" s="54"/>
    </row>
    <row r="102" spans="1:8" ht="12.75">
      <c r="A102" s="85"/>
      <c r="B102" s="86"/>
      <c r="C102" s="87"/>
      <c r="D102" s="87"/>
      <c r="E102" s="87"/>
      <c r="F102" s="52"/>
      <c r="G102" s="53"/>
      <c r="H102" s="54"/>
    </row>
    <row r="103" spans="1:9" ht="12.75">
      <c r="A103" s="148" t="s">
        <v>197</v>
      </c>
      <c r="B103" s="145" t="s">
        <v>198</v>
      </c>
      <c r="C103" s="145" t="s">
        <v>199</v>
      </c>
      <c r="D103" s="145" t="s">
        <v>200</v>
      </c>
      <c r="E103" s="145" t="s">
        <v>209</v>
      </c>
      <c r="F103" s="33" t="s">
        <v>201</v>
      </c>
      <c r="G103" s="41" t="s">
        <v>206</v>
      </c>
      <c r="H103" s="35" t="s">
        <v>203</v>
      </c>
      <c r="I103" s="3"/>
    </row>
    <row r="104" spans="1:9" ht="12.75">
      <c r="A104" s="149"/>
      <c r="B104" s="146"/>
      <c r="C104" s="146"/>
      <c r="D104" s="146"/>
      <c r="E104" s="146"/>
      <c r="F104" s="32" t="s">
        <v>202</v>
      </c>
      <c r="G104" s="41" t="s">
        <v>207</v>
      </c>
      <c r="H104" s="36" t="s">
        <v>204</v>
      </c>
      <c r="I104" s="3"/>
    </row>
    <row r="105" spans="1:9" ht="12.75">
      <c r="A105" s="150"/>
      <c r="B105" s="147"/>
      <c r="C105" s="147"/>
      <c r="D105" s="147"/>
      <c r="E105" s="147"/>
      <c r="F105" s="34"/>
      <c r="G105" s="41" t="s">
        <v>208</v>
      </c>
      <c r="H105" s="37" t="s">
        <v>205</v>
      </c>
      <c r="I105" s="3"/>
    </row>
    <row r="106" spans="1:8" ht="12.75">
      <c r="A106" s="25"/>
      <c r="B106" s="11"/>
      <c r="C106" s="12"/>
      <c r="D106" s="87"/>
      <c r="E106" s="12"/>
      <c r="F106" s="14"/>
      <c r="G106" s="53"/>
      <c r="H106" s="54"/>
    </row>
    <row r="107" spans="1:7" ht="22.5">
      <c r="A107" s="44" t="s">
        <v>73</v>
      </c>
      <c r="B107" s="141" t="s">
        <v>74</v>
      </c>
      <c r="C107" s="2" t="s">
        <v>2</v>
      </c>
      <c r="E107" s="4">
        <v>2193</v>
      </c>
      <c r="F107" s="5">
        <f>+E107/E110</f>
        <v>0.5816976127320955</v>
      </c>
      <c r="G107" s="39"/>
    </row>
    <row r="108" spans="1:8" ht="22.5">
      <c r="A108" s="24"/>
      <c r="B108" s="1" t="s">
        <v>76</v>
      </c>
      <c r="C108" s="2" t="s">
        <v>5</v>
      </c>
      <c r="D108" s="81"/>
      <c r="E108" s="4">
        <v>1539</v>
      </c>
      <c r="F108" s="5">
        <f>+E108/E110</f>
        <v>0.40822281167108754</v>
      </c>
      <c r="G108" s="84"/>
      <c r="H108" s="60"/>
    </row>
    <row r="109" spans="1:8" ht="22.5">
      <c r="A109" s="23"/>
      <c r="B109" s="1" t="s">
        <v>77</v>
      </c>
      <c r="C109" s="2" t="s">
        <v>7</v>
      </c>
      <c r="D109" s="7"/>
      <c r="E109" s="2">
        <v>38</v>
      </c>
      <c r="F109" s="5">
        <f>+E109/E110</f>
        <v>0.010079575596816976</v>
      </c>
      <c r="G109" s="39"/>
      <c r="H109" s="10"/>
    </row>
    <row r="110" spans="1:10" ht="12.75">
      <c r="A110" s="23"/>
      <c r="B110" s="6"/>
      <c r="C110" s="7"/>
      <c r="D110" s="101">
        <v>4101</v>
      </c>
      <c r="E110" s="101">
        <f>SUM(E107:E109)</f>
        <v>3770</v>
      </c>
      <c r="F110" s="102">
        <f>SUM(F107:F109)</f>
        <v>1</v>
      </c>
      <c r="G110" s="103">
        <f>+E107-E108</f>
        <v>654</v>
      </c>
      <c r="H110" s="116" t="s">
        <v>75</v>
      </c>
      <c r="I110" s="3">
        <f>+D110-E110</f>
        <v>331</v>
      </c>
      <c r="J110" s="50">
        <f>+I110/D110</f>
        <v>0.08071202145818093</v>
      </c>
    </row>
    <row r="111" spans="1:8" ht="12.75">
      <c r="A111" s="23"/>
      <c r="B111" s="6"/>
      <c r="C111" s="7"/>
      <c r="D111" s="7"/>
      <c r="E111" s="7"/>
      <c r="F111" s="9"/>
      <c r="G111" s="39"/>
      <c r="H111" s="10"/>
    </row>
    <row r="112" spans="1:7" ht="22.5">
      <c r="A112" s="43" t="s">
        <v>78</v>
      </c>
      <c r="B112" s="141" t="s">
        <v>79</v>
      </c>
      <c r="C112" s="12" t="s">
        <v>5</v>
      </c>
      <c r="E112" s="13">
        <v>1824</v>
      </c>
      <c r="F112" s="14">
        <f>+E112/E115</f>
        <v>0.5016501650165016</v>
      </c>
      <c r="G112" s="53"/>
    </row>
    <row r="113" spans="1:8" ht="22.5">
      <c r="A113" s="26"/>
      <c r="B113" s="11" t="s">
        <v>81</v>
      </c>
      <c r="C113" s="12" t="s">
        <v>2</v>
      </c>
      <c r="D113" s="16"/>
      <c r="E113" s="13">
        <v>1762</v>
      </c>
      <c r="F113" s="14">
        <f>+E113/E115</f>
        <v>0.4845984598459846</v>
      </c>
      <c r="G113" s="40"/>
      <c r="H113" s="19"/>
    </row>
    <row r="114" spans="1:8" ht="22.5">
      <c r="A114" s="25"/>
      <c r="B114" s="11" t="s">
        <v>82</v>
      </c>
      <c r="C114" s="12" t="s">
        <v>9</v>
      </c>
      <c r="D114" s="87"/>
      <c r="E114" s="12">
        <v>50</v>
      </c>
      <c r="F114" s="14">
        <f>+E114/E115</f>
        <v>0.013751375137513752</v>
      </c>
      <c r="G114" s="53"/>
      <c r="H114" s="54"/>
    </row>
    <row r="115" spans="1:10" ht="12.75">
      <c r="A115" s="85"/>
      <c r="B115" s="86"/>
      <c r="C115" s="87"/>
      <c r="D115" s="105">
        <v>3965</v>
      </c>
      <c r="E115" s="105">
        <f>SUM(E112:E114)</f>
        <v>3636</v>
      </c>
      <c r="F115" s="117">
        <f>SUM(F112:F114)</f>
        <v>1</v>
      </c>
      <c r="G115" s="107">
        <f>+E113-E112</f>
        <v>-62</v>
      </c>
      <c r="H115" s="108" t="s">
        <v>80</v>
      </c>
      <c r="I115" s="3">
        <f>+D115-E115</f>
        <v>329</v>
      </c>
      <c r="J115" s="50">
        <f>+I115/D115</f>
        <v>0.08297604035308953</v>
      </c>
    </row>
    <row r="116" spans="1:10" s="88" customFormat="1" ht="12.75">
      <c r="A116" s="85"/>
      <c r="B116" s="86"/>
      <c r="C116" s="87"/>
      <c r="D116" s="87"/>
      <c r="E116" s="87"/>
      <c r="F116" s="52"/>
      <c r="G116" s="53"/>
      <c r="H116" s="54"/>
      <c r="J116" s="89"/>
    </row>
    <row r="117" spans="1:7" ht="22.5">
      <c r="A117" s="44" t="s">
        <v>83</v>
      </c>
      <c r="B117" s="141" t="s">
        <v>84</v>
      </c>
      <c r="C117" s="2" t="s">
        <v>5</v>
      </c>
      <c r="E117" s="4">
        <v>2151</v>
      </c>
      <c r="F117" s="5">
        <f>+E117/E119</f>
        <v>0.5729888119339371</v>
      </c>
      <c r="G117" s="39"/>
    </row>
    <row r="118" spans="1:8" ht="22.5">
      <c r="A118" s="24"/>
      <c r="B118" s="1" t="s">
        <v>86</v>
      </c>
      <c r="C118" s="2" t="s">
        <v>2</v>
      </c>
      <c r="D118" s="81"/>
      <c r="E118" s="4">
        <v>1603</v>
      </c>
      <c r="F118" s="5">
        <f>+E118/E119</f>
        <v>0.42701118806606286</v>
      </c>
      <c r="G118" s="84"/>
      <c r="H118" s="60"/>
    </row>
    <row r="119" spans="1:10" ht="12.75">
      <c r="A119" s="24"/>
      <c r="B119" s="1"/>
      <c r="C119" s="2"/>
      <c r="D119" s="101">
        <v>4017</v>
      </c>
      <c r="E119" s="101">
        <f>SUM(E117:E118)</f>
        <v>3754</v>
      </c>
      <c r="F119" s="102">
        <f>SUM(F117:F118)</f>
        <v>1</v>
      </c>
      <c r="G119" s="103">
        <f>+E118-E117</f>
        <v>-548</v>
      </c>
      <c r="H119" s="116" t="s">
        <v>85</v>
      </c>
      <c r="I119" s="3">
        <f>+D119-E119</f>
        <v>263</v>
      </c>
      <c r="J119" s="50">
        <f>+I119/D119</f>
        <v>0.06547174508339557</v>
      </c>
    </row>
    <row r="120" spans="1:10" s="88" customFormat="1" ht="12.75">
      <c r="A120" s="79"/>
      <c r="B120" s="80"/>
      <c r="C120" s="81"/>
      <c r="D120" s="81"/>
      <c r="E120" s="82"/>
      <c r="F120" s="83"/>
      <c r="G120" s="84"/>
      <c r="H120" s="60"/>
      <c r="J120" s="89"/>
    </row>
    <row r="121" spans="1:7" ht="22.5">
      <c r="A121" s="43" t="s">
        <v>87</v>
      </c>
      <c r="B121" s="141" t="s">
        <v>88</v>
      </c>
      <c r="C121" s="12" t="s">
        <v>2</v>
      </c>
      <c r="E121" s="13">
        <v>1880</v>
      </c>
      <c r="F121" s="14">
        <f>+E121/E124</f>
        <v>0.5303244005641748</v>
      </c>
      <c r="G121" s="40"/>
    </row>
    <row r="122" spans="1:8" ht="22.5">
      <c r="A122" s="25"/>
      <c r="B122" s="11" t="s">
        <v>90</v>
      </c>
      <c r="C122" s="12" t="s">
        <v>5</v>
      </c>
      <c r="D122" s="87"/>
      <c r="E122" s="13">
        <v>1616</v>
      </c>
      <c r="F122" s="14">
        <f>+E122/E124</f>
        <v>0.45585331452750355</v>
      </c>
      <c r="G122" s="53"/>
      <c r="H122" s="54"/>
    </row>
    <row r="123" spans="1:8" ht="22.5">
      <c r="A123" s="26"/>
      <c r="B123" s="11" t="s">
        <v>91</v>
      </c>
      <c r="C123" s="12" t="s">
        <v>9</v>
      </c>
      <c r="D123" s="16"/>
      <c r="E123" s="12">
        <v>49</v>
      </c>
      <c r="F123" s="14">
        <f>+E123/E124</f>
        <v>0.01382228490832158</v>
      </c>
      <c r="G123" s="40"/>
      <c r="H123" s="19"/>
    </row>
    <row r="124" spans="1:10" ht="12.75">
      <c r="A124" s="26"/>
      <c r="B124" s="15"/>
      <c r="C124" s="16"/>
      <c r="D124" s="105">
        <v>3924</v>
      </c>
      <c r="E124" s="105">
        <f>SUM(E121:E123)</f>
        <v>3545</v>
      </c>
      <c r="F124" s="117">
        <f>SUM(F121:F123)</f>
        <v>1</v>
      </c>
      <c r="G124" s="107">
        <f>+E121-E122</f>
        <v>264</v>
      </c>
      <c r="H124" s="108" t="s">
        <v>89</v>
      </c>
      <c r="I124" s="3">
        <f>+D124-E124</f>
        <v>379</v>
      </c>
      <c r="J124" s="50">
        <f>+I124/D124</f>
        <v>0.09658511722731906</v>
      </c>
    </row>
    <row r="125" spans="1:8" ht="12.75">
      <c r="A125" s="26"/>
      <c r="B125" s="15"/>
      <c r="C125" s="16"/>
      <c r="D125" s="16"/>
      <c r="E125" s="16"/>
      <c r="F125" s="18"/>
      <c r="G125" s="40"/>
      <c r="H125" s="19"/>
    </row>
    <row r="126" spans="1:7" ht="22.5">
      <c r="A126" s="44" t="s">
        <v>92</v>
      </c>
      <c r="B126" s="141" t="s">
        <v>93</v>
      </c>
      <c r="C126" s="2" t="s">
        <v>5</v>
      </c>
      <c r="E126" s="4">
        <v>2065</v>
      </c>
      <c r="F126" s="5">
        <f>+E126/E128</f>
        <v>0.5379004949205523</v>
      </c>
      <c r="G126" s="84"/>
    </row>
    <row r="127" spans="1:8" ht="12.75">
      <c r="A127" s="23"/>
      <c r="B127" s="1" t="s">
        <v>95</v>
      </c>
      <c r="C127" s="2" t="s">
        <v>2</v>
      </c>
      <c r="E127" s="4">
        <v>1774</v>
      </c>
      <c r="F127" s="5">
        <f>+E127/E128</f>
        <v>0.46209950507944775</v>
      </c>
      <c r="G127" s="119"/>
      <c r="H127" s="118"/>
    </row>
    <row r="128" spans="1:10" ht="12.75">
      <c r="A128" s="23"/>
      <c r="B128" s="6"/>
      <c r="C128" s="7"/>
      <c r="D128" s="101">
        <v>4199</v>
      </c>
      <c r="E128" s="101">
        <f>SUM(E126:E127)</f>
        <v>3839</v>
      </c>
      <c r="F128" s="102">
        <f>SUM(F126:F127)</f>
        <v>1</v>
      </c>
      <c r="G128" s="107">
        <f>+E127-E126</f>
        <v>-291</v>
      </c>
      <c r="H128" s="116" t="s">
        <v>94</v>
      </c>
      <c r="I128" s="3">
        <f>+D128-E128</f>
        <v>360</v>
      </c>
      <c r="J128" s="50">
        <f>+I128/D128</f>
        <v>0.08573469873779471</v>
      </c>
    </row>
    <row r="129" spans="1:8" ht="12.75">
      <c r="A129" s="23"/>
      <c r="B129" s="6"/>
      <c r="C129" s="7"/>
      <c r="D129" s="7"/>
      <c r="E129" s="8"/>
      <c r="F129" s="9"/>
      <c r="G129" s="39"/>
      <c r="H129" s="10"/>
    </row>
    <row r="130" spans="1:7" ht="22.5">
      <c r="A130" s="43" t="s">
        <v>96</v>
      </c>
      <c r="B130" s="141" t="s">
        <v>97</v>
      </c>
      <c r="C130" s="12" t="s">
        <v>5</v>
      </c>
      <c r="E130" s="13">
        <v>1175</v>
      </c>
      <c r="F130" s="14">
        <f>+E130/E132</f>
        <v>0.7248611967921036</v>
      </c>
      <c r="G130" s="53"/>
    </row>
    <row r="131" spans="1:8" ht="12.75">
      <c r="A131" s="26"/>
      <c r="B131" s="11" t="s">
        <v>99</v>
      </c>
      <c r="C131" s="12" t="s">
        <v>7</v>
      </c>
      <c r="D131" s="16"/>
      <c r="E131" s="12">
        <v>446</v>
      </c>
      <c r="F131" s="14">
        <f>+E131/E132</f>
        <v>0.27513880320789635</v>
      </c>
      <c r="G131" s="40"/>
      <c r="H131" s="19"/>
    </row>
    <row r="132" spans="1:10" ht="12.75">
      <c r="A132" s="26"/>
      <c r="B132" s="15"/>
      <c r="C132" s="16"/>
      <c r="D132" s="105">
        <v>1779</v>
      </c>
      <c r="E132" s="105">
        <f>SUM(E130:E131)</f>
        <v>1621</v>
      </c>
      <c r="F132" s="117">
        <f>SUM(F130:F131)</f>
        <v>1</v>
      </c>
      <c r="G132" s="107" t="s">
        <v>217</v>
      </c>
      <c r="H132" s="108" t="s">
        <v>98</v>
      </c>
      <c r="I132" s="3">
        <f>+D132-E132</f>
        <v>158</v>
      </c>
      <c r="J132" s="50">
        <f>+I132/D132</f>
        <v>0.08881394041596402</v>
      </c>
    </row>
    <row r="133" spans="1:8" ht="12.75">
      <c r="A133" s="26"/>
      <c r="B133" s="15"/>
      <c r="C133" s="16"/>
      <c r="D133" s="16"/>
      <c r="E133" s="16"/>
      <c r="F133" s="18"/>
      <c r="G133" s="40"/>
      <c r="H133" s="19"/>
    </row>
    <row r="134" spans="1:8" ht="12.75">
      <c r="A134" s="26"/>
      <c r="B134" s="15"/>
      <c r="C134" s="16"/>
      <c r="D134" s="16"/>
      <c r="E134" s="16"/>
      <c r="F134" s="18"/>
      <c r="G134" s="40"/>
      <c r="H134" s="19"/>
    </row>
    <row r="135" spans="1:8" ht="12.75">
      <c r="A135" s="26"/>
      <c r="B135" s="15"/>
      <c r="C135" s="16"/>
      <c r="D135" s="16"/>
      <c r="E135" s="16"/>
      <c r="F135" s="18"/>
      <c r="G135" s="40"/>
      <c r="H135" s="19"/>
    </row>
    <row r="136" spans="1:9" ht="12.75">
      <c r="A136" s="148" t="s">
        <v>197</v>
      </c>
      <c r="B136" s="145" t="s">
        <v>198</v>
      </c>
      <c r="C136" s="145" t="s">
        <v>199</v>
      </c>
      <c r="D136" s="145" t="s">
        <v>200</v>
      </c>
      <c r="E136" s="145" t="s">
        <v>209</v>
      </c>
      <c r="F136" s="33" t="s">
        <v>201</v>
      </c>
      <c r="G136" s="41" t="s">
        <v>206</v>
      </c>
      <c r="H136" s="35" t="s">
        <v>203</v>
      </c>
      <c r="I136" s="3"/>
    </row>
    <row r="137" spans="1:9" ht="12.75">
      <c r="A137" s="149"/>
      <c r="B137" s="146"/>
      <c r="C137" s="146"/>
      <c r="D137" s="146"/>
      <c r="E137" s="146"/>
      <c r="F137" s="32" t="s">
        <v>202</v>
      </c>
      <c r="G137" s="41" t="s">
        <v>207</v>
      </c>
      <c r="H137" s="36" t="s">
        <v>204</v>
      </c>
      <c r="I137" s="3"/>
    </row>
    <row r="138" spans="1:9" ht="12.75">
      <c r="A138" s="150"/>
      <c r="B138" s="147"/>
      <c r="C138" s="147"/>
      <c r="D138" s="147"/>
      <c r="E138" s="147"/>
      <c r="F138" s="34"/>
      <c r="G138" s="41" t="s">
        <v>208</v>
      </c>
      <c r="H138" s="37" t="s">
        <v>205</v>
      </c>
      <c r="I138" s="3"/>
    </row>
    <row r="139" spans="1:8" ht="12.75">
      <c r="A139" s="26"/>
      <c r="B139" s="15"/>
      <c r="C139" s="16"/>
      <c r="D139" s="16"/>
      <c r="E139" s="16"/>
      <c r="F139" s="18"/>
      <c r="G139" s="40"/>
      <c r="H139" s="19"/>
    </row>
    <row r="140" spans="1:7" ht="22.5">
      <c r="A140" s="44" t="s">
        <v>100</v>
      </c>
      <c r="B140" s="141" t="s">
        <v>101</v>
      </c>
      <c r="C140" s="2" t="s">
        <v>5</v>
      </c>
      <c r="E140" s="4">
        <v>2381</v>
      </c>
      <c r="F140" s="5">
        <f>+E140/E142</f>
        <v>0.5794597225602336</v>
      </c>
      <c r="G140" s="84"/>
    </row>
    <row r="141" spans="1:8" ht="22.5">
      <c r="A141" s="23"/>
      <c r="B141" s="1" t="s">
        <v>103</v>
      </c>
      <c r="C141" s="2" t="s">
        <v>2</v>
      </c>
      <c r="D141" s="7"/>
      <c r="E141" s="4">
        <v>1728</v>
      </c>
      <c r="F141" s="5">
        <f>+E141/E142</f>
        <v>0.42054027743976635</v>
      </c>
      <c r="G141" s="39"/>
      <c r="H141" s="10"/>
    </row>
    <row r="142" spans="1:10" ht="12.75">
      <c r="A142" s="23"/>
      <c r="B142" s="6"/>
      <c r="C142" s="7"/>
      <c r="D142" s="101">
        <v>4459</v>
      </c>
      <c r="E142" s="101">
        <f>SUM(E140:E141)</f>
        <v>4109</v>
      </c>
      <c r="F142" s="102">
        <f>SUM(F140:F141)</f>
        <v>1</v>
      </c>
      <c r="G142" s="103">
        <f>+E141-E140</f>
        <v>-653</v>
      </c>
      <c r="H142" s="116" t="s">
        <v>102</v>
      </c>
      <c r="I142" s="3">
        <f>+D142-E142</f>
        <v>350</v>
      </c>
      <c r="J142" s="50">
        <f>+I142/D142</f>
        <v>0.07849293563579278</v>
      </c>
    </row>
    <row r="143" spans="1:8" ht="12.75">
      <c r="A143" s="23"/>
      <c r="B143" s="6"/>
      <c r="C143" s="7"/>
      <c r="D143" s="7"/>
      <c r="E143" s="8"/>
      <c r="F143" s="9"/>
      <c r="G143" s="39"/>
      <c r="H143" s="10"/>
    </row>
    <row r="144" spans="1:8" ht="22.5">
      <c r="A144" s="43" t="s">
        <v>104</v>
      </c>
      <c r="B144" s="141" t="s">
        <v>105</v>
      </c>
      <c r="C144" s="12" t="s">
        <v>5</v>
      </c>
      <c r="E144" s="13">
        <v>1836</v>
      </c>
      <c r="F144" s="14">
        <f>+E144/E147</f>
        <v>0.5097168239866741</v>
      </c>
      <c r="G144" s="53"/>
      <c r="H144" s="88"/>
    </row>
    <row r="145" spans="1:8" ht="12.75">
      <c r="A145" s="26"/>
      <c r="B145" s="11" t="s">
        <v>107</v>
      </c>
      <c r="C145" s="12" t="s">
        <v>2</v>
      </c>
      <c r="D145" s="87"/>
      <c r="E145" s="13">
        <v>1728</v>
      </c>
      <c r="F145" s="14">
        <f>+E145/E147</f>
        <v>0.47973348139922267</v>
      </c>
      <c r="G145" s="53"/>
      <c r="H145" s="54"/>
    </row>
    <row r="146" spans="1:8" ht="22.5">
      <c r="A146" s="25"/>
      <c r="B146" s="11" t="s">
        <v>108</v>
      </c>
      <c r="C146" s="12" t="s">
        <v>9</v>
      </c>
      <c r="D146" s="87"/>
      <c r="E146" s="12">
        <v>38</v>
      </c>
      <c r="F146" s="14">
        <f>+E146/E147</f>
        <v>0.010549694614103275</v>
      </c>
      <c r="G146" s="53"/>
      <c r="H146" s="54"/>
    </row>
    <row r="147" spans="1:10" ht="12.75">
      <c r="A147" s="59"/>
      <c r="B147" s="133"/>
      <c r="C147" s="134"/>
      <c r="D147" s="105">
        <v>3948</v>
      </c>
      <c r="E147" s="105">
        <f>SUM(E144:E146)</f>
        <v>3602</v>
      </c>
      <c r="F147" s="117">
        <f>SUM(F144:F146)</f>
        <v>1</v>
      </c>
      <c r="G147" s="107">
        <f>+E145-E144</f>
        <v>-108</v>
      </c>
      <c r="H147" s="108" t="s">
        <v>106</v>
      </c>
      <c r="I147" s="3">
        <f>+D147-E147</f>
        <v>346</v>
      </c>
      <c r="J147" s="50">
        <f>+I147/D147</f>
        <v>0.08763931104356636</v>
      </c>
    </row>
    <row r="148" spans="1:10" s="88" customFormat="1" ht="12.75">
      <c r="A148" s="85"/>
      <c r="B148" s="86"/>
      <c r="C148" s="87"/>
      <c r="D148" s="87"/>
      <c r="E148" s="87"/>
      <c r="F148" s="52"/>
      <c r="G148" s="53"/>
      <c r="H148" s="54"/>
      <c r="J148" s="89"/>
    </row>
    <row r="149" spans="1:7" ht="22.5">
      <c r="A149" s="44" t="s">
        <v>109</v>
      </c>
      <c r="B149" s="141" t="s">
        <v>110</v>
      </c>
      <c r="C149" s="2" t="s">
        <v>5</v>
      </c>
      <c r="E149" s="4">
        <v>1998</v>
      </c>
      <c r="F149" s="5">
        <f>+E149/E152</f>
        <v>0.49676777722526105</v>
      </c>
      <c r="G149" s="39"/>
    </row>
    <row r="150" spans="1:8" ht="22.5">
      <c r="A150" s="24"/>
      <c r="B150" s="1" t="s">
        <v>112</v>
      </c>
      <c r="C150" s="2" t="s">
        <v>2</v>
      </c>
      <c r="D150" s="81"/>
      <c r="E150" s="4">
        <v>1951</v>
      </c>
      <c r="F150" s="5">
        <f>+E150/E152</f>
        <v>0.48508204873197414</v>
      </c>
      <c r="G150" s="84"/>
      <c r="H150" s="60"/>
    </row>
    <row r="151" spans="1:8" ht="12.75">
      <c r="A151" s="23"/>
      <c r="B151" s="1" t="s">
        <v>113</v>
      </c>
      <c r="C151" s="2" t="s">
        <v>7</v>
      </c>
      <c r="D151" s="7"/>
      <c r="E151" s="2">
        <v>73</v>
      </c>
      <c r="F151" s="5">
        <f>+E151/E152</f>
        <v>0.018150174042764793</v>
      </c>
      <c r="G151" s="39"/>
      <c r="H151" s="10"/>
    </row>
    <row r="152" spans="1:10" ht="12.75">
      <c r="A152" s="23"/>
      <c r="B152" s="6"/>
      <c r="C152" s="7"/>
      <c r="D152" s="101">
        <v>4294</v>
      </c>
      <c r="E152" s="101">
        <f>SUM(E149:E151)</f>
        <v>4022</v>
      </c>
      <c r="F152" s="102">
        <f>SUM(F149:F151)</f>
        <v>1</v>
      </c>
      <c r="G152" s="103">
        <f>+E150-E149</f>
        <v>-47</v>
      </c>
      <c r="H152" s="116" t="s">
        <v>111</v>
      </c>
      <c r="I152" s="3">
        <f>+D152-E152</f>
        <v>272</v>
      </c>
      <c r="J152" s="50">
        <f>+I152/D152</f>
        <v>0.06334420121099209</v>
      </c>
    </row>
    <row r="153" spans="1:8" ht="12.75">
      <c r="A153" s="23"/>
      <c r="B153" s="6"/>
      <c r="C153" s="7"/>
      <c r="D153" s="7"/>
      <c r="E153" s="7"/>
      <c r="F153" s="9"/>
      <c r="G153" s="39"/>
      <c r="H153" s="10"/>
    </row>
    <row r="154" spans="1:7" ht="22.5">
      <c r="A154" s="43" t="s">
        <v>114</v>
      </c>
      <c r="B154" s="141" t="s">
        <v>115</v>
      </c>
      <c r="C154" s="12" t="s">
        <v>2</v>
      </c>
      <c r="E154" s="12">
        <v>636</v>
      </c>
      <c r="F154" s="14">
        <f>+E154/E156</f>
        <v>0.5158150851581509</v>
      </c>
      <c r="G154" s="53"/>
    </row>
    <row r="155" spans="1:8" ht="12.75">
      <c r="A155" s="26"/>
      <c r="B155" s="11" t="s">
        <v>117</v>
      </c>
      <c r="C155" s="12" t="s">
        <v>5</v>
      </c>
      <c r="D155" s="87"/>
      <c r="E155" s="12">
        <v>597</v>
      </c>
      <c r="F155" s="14">
        <f>+E155/E156</f>
        <v>0.48418491484184917</v>
      </c>
      <c r="G155" s="40"/>
      <c r="H155" s="19"/>
    </row>
    <row r="156" spans="1:10" ht="12.75">
      <c r="A156" s="26"/>
      <c r="B156" s="15"/>
      <c r="C156" s="16"/>
      <c r="D156" s="105">
        <v>1284</v>
      </c>
      <c r="E156" s="126">
        <f>SUM(E154:E155)</f>
        <v>1233</v>
      </c>
      <c r="F156" s="117">
        <f>SUM(F154:F155)</f>
        <v>1</v>
      </c>
      <c r="G156" s="107">
        <f>+E154-E155</f>
        <v>39</v>
      </c>
      <c r="H156" s="108" t="s">
        <v>116</v>
      </c>
      <c r="I156" s="3">
        <f>+D156-E156</f>
        <v>51</v>
      </c>
      <c r="J156" s="50">
        <f>+I156/D156</f>
        <v>0.0397196261682243</v>
      </c>
    </row>
    <row r="157" spans="1:8" ht="12.75">
      <c r="A157" s="26"/>
      <c r="B157" s="15"/>
      <c r="C157" s="16"/>
      <c r="D157" s="16"/>
      <c r="E157" s="16"/>
      <c r="F157" s="18"/>
      <c r="G157" s="40"/>
      <c r="H157" s="19"/>
    </row>
    <row r="158" spans="1:7" ht="22.5">
      <c r="A158" s="44" t="s">
        <v>118</v>
      </c>
      <c r="B158" s="141" t="s">
        <v>119</v>
      </c>
      <c r="C158" s="2" t="s">
        <v>5</v>
      </c>
      <c r="E158" s="4">
        <v>2512</v>
      </c>
      <c r="F158" s="5">
        <f>+E158/E160</f>
        <v>0.6950747094631987</v>
      </c>
      <c r="G158" s="84"/>
    </row>
    <row r="159" spans="1:8" ht="22.5">
      <c r="A159" s="23"/>
      <c r="B159" s="1" t="s">
        <v>121</v>
      </c>
      <c r="C159" s="2" t="s">
        <v>2</v>
      </c>
      <c r="D159" s="81"/>
      <c r="E159" s="4">
        <v>1102</v>
      </c>
      <c r="F159" s="5">
        <f>+E159/E160</f>
        <v>0.30492529053680134</v>
      </c>
      <c r="G159" s="39"/>
      <c r="H159" s="10"/>
    </row>
    <row r="160" spans="1:10" ht="12.75">
      <c r="A160" s="23"/>
      <c r="B160" s="80"/>
      <c r="C160" s="81"/>
      <c r="D160" s="101">
        <v>3869</v>
      </c>
      <c r="E160" s="101">
        <f>SUM(E158:E159)</f>
        <v>3614</v>
      </c>
      <c r="F160" s="115"/>
      <c r="G160" s="103">
        <f>+E159-E158</f>
        <v>-1410</v>
      </c>
      <c r="H160" s="116" t="s">
        <v>120</v>
      </c>
      <c r="I160" s="3">
        <f>+D160-E160</f>
        <v>255</v>
      </c>
      <c r="J160" s="50">
        <f>+I160/D160</f>
        <v>0.06590850348927371</v>
      </c>
    </row>
    <row r="161" spans="1:8" ht="12.75">
      <c r="A161" s="23"/>
      <c r="B161" s="80"/>
      <c r="C161" s="81"/>
      <c r="D161" s="81"/>
      <c r="E161" s="82"/>
      <c r="F161" s="83"/>
      <c r="G161" s="84"/>
      <c r="H161" s="10"/>
    </row>
    <row r="162" spans="1:8" ht="22.5">
      <c r="A162" s="43" t="s">
        <v>122</v>
      </c>
      <c r="B162" s="141" t="s">
        <v>123</v>
      </c>
      <c r="C162" s="12" t="s">
        <v>5</v>
      </c>
      <c r="E162" s="13">
        <v>2142</v>
      </c>
      <c r="F162" s="14">
        <f>+E162/E165</f>
        <v>0.5614678899082569</v>
      </c>
      <c r="G162" s="53"/>
      <c r="H162" s="88"/>
    </row>
    <row r="163" spans="1:8" ht="12.75">
      <c r="A163" s="26"/>
      <c r="B163" s="11" t="s">
        <v>125</v>
      </c>
      <c r="C163" s="12" t="s">
        <v>2</v>
      </c>
      <c r="D163" s="87"/>
      <c r="E163" s="13">
        <v>1636</v>
      </c>
      <c r="F163" s="14">
        <f>+E163/E165</f>
        <v>0.4288335517693316</v>
      </c>
      <c r="G163" s="53"/>
      <c r="H163" s="54"/>
    </row>
    <row r="164" spans="1:8" ht="22.5">
      <c r="A164" s="25"/>
      <c r="B164" s="11" t="s">
        <v>126</v>
      </c>
      <c r="C164" s="12" t="s">
        <v>9</v>
      </c>
      <c r="D164" s="87"/>
      <c r="E164" s="12">
        <v>37</v>
      </c>
      <c r="F164" s="14">
        <f>+E164/E165</f>
        <v>0.009698558322411533</v>
      </c>
      <c r="G164" s="53"/>
      <c r="H164" s="54"/>
    </row>
    <row r="165" spans="1:10" ht="12.75">
      <c r="A165" s="85"/>
      <c r="B165" s="86"/>
      <c r="C165" s="87"/>
      <c r="D165" s="105">
        <v>4144</v>
      </c>
      <c r="E165" s="105">
        <f>SUM(E162:E164)</f>
        <v>3815</v>
      </c>
      <c r="F165" s="117">
        <f>SUM(F162:F164)</f>
        <v>1</v>
      </c>
      <c r="G165" s="107">
        <f>+E163-E162</f>
        <v>-506</v>
      </c>
      <c r="H165" s="108" t="s">
        <v>124</v>
      </c>
      <c r="I165" s="3">
        <f>+D165-E165</f>
        <v>329</v>
      </c>
      <c r="J165" s="50">
        <f>+I165/D165</f>
        <v>0.07939189189189189</v>
      </c>
    </row>
    <row r="166" spans="1:10" s="88" customFormat="1" ht="12.75">
      <c r="A166" s="85"/>
      <c r="B166" s="86"/>
      <c r="C166" s="87"/>
      <c r="D166" s="87"/>
      <c r="E166" s="87"/>
      <c r="F166" s="52"/>
      <c r="G166" s="53"/>
      <c r="H166" s="54"/>
      <c r="J166" s="89"/>
    </row>
    <row r="167" spans="1:10" s="88" customFormat="1" ht="12.75">
      <c r="A167" s="85"/>
      <c r="B167" s="86"/>
      <c r="C167" s="87"/>
      <c r="D167" s="127"/>
      <c r="E167" s="87"/>
      <c r="F167" s="52"/>
      <c r="G167" s="53"/>
      <c r="H167" s="54"/>
      <c r="J167" s="89"/>
    </row>
    <row r="168" spans="1:10" s="88" customFormat="1" ht="12.75">
      <c r="A168" s="85"/>
      <c r="B168" s="86"/>
      <c r="C168" s="87"/>
      <c r="D168" s="127"/>
      <c r="E168" s="87"/>
      <c r="F168" s="52"/>
      <c r="G168" s="53"/>
      <c r="H168" s="54"/>
      <c r="J168" s="89"/>
    </row>
    <row r="169" spans="1:10" s="88" customFormat="1" ht="12.75">
      <c r="A169" s="85"/>
      <c r="B169" s="86"/>
      <c r="C169" s="87"/>
      <c r="D169" s="127"/>
      <c r="E169" s="87"/>
      <c r="F169" s="52"/>
      <c r="G169" s="53"/>
      <c r="H169" s="54"/>
      <c r="J169" s="89"/>
    </row>
    <row r="170" spans="1:10" s="88" customFormat="1" ht="12.75">
      <c r="A170" s="85"/>
      <c r="B170" s="86"/>
      <c r="C170" s="87"/>
      <c r="D170" s="127"/>
      <c r="E170" s="87"/>
      <c r="F170" s="52"/>
      <c r="G170" s="53"/>
      <c r="H170" s="54"/>
      <c r="J170" s="89"/>
    </row>
    <row r="171" spans="1:9" ht="12.75">
      <c r="A171" s="148" t="s">
        <v>197</v>
      </c>
      <c r="B171" s="145" t="s">
        <v>198</v>
      </c>
      <c r="C171" s="145" t="s">
        <v>199</v>
      </c>
      <c r="D171" s="145" t="s">
        <v>200</v>
      </c>
      <c r="E171" s="145" t="s">
        <v>209</v>
      </c>
      <c r="F171" s="33" t="s">
        <v>201</v>
      </c>
      <c r="G171" s="41" t="s">
        <v>206</v>
      </c>
      <c r="H171" s="35" t="s">
        <v>203</v>
      </c>
      <c r="I171" s="3"/>
    </row>
    <row r="172" spans="1:9" ht="12.75">
      <c r="A172" s="149"/>
      <c r="B172" s="146"/>
      <c r="C172" s="146"/>
      <c r="D172" s="146"/>
      <c r="E172" s="146"/>
      <c r="F172" s="32" t="s">
        <v>202</v>
      </c>
      <c r="G172" s="41" t="s">
        <v>207</v>
      </c>
      <c r="H172" s="36" t="s">
        <v>204</v>
      </c>
      <c r="I172" s="3"/>
    </row>
    <row r="173" spans="1:9" ht="12.75">
      <c r="A173" s="150"/>
      <c r="B173" s="147"/>
      <c r="C173" s="147"/>
      <c r="D173" s="147"/>
      <c r="E173" s="147"/>
      <c r="F173" s="34"/>
      <c r="G173" s="41" t="s">
        <v>208</v>
      </c>
      <c r="H173" s="37" t="s">
        <v>205</v>
      </c>
      <c r="I173" s="3"/>
    </row>
    <row r="174" spans="1:10" s="88" customFormat="1" ht="12.75">
      <c r="A174" s="85"/>
      <c r="B174" s="86"/>
      <c r="C174" s="87"/>
      <c r="D174" s="127"/>
      <c r="E174" s="87"/>
      <c r="F174" s="52"/>
      <c r="G174" s="53"/>
      <c r="H174" s="54"/>
      <c r="J174" s="89"/>
    </row>
    <row r="175" spans="1:10" s="88" customFormat="1" ht="12.75">
      <c r="A175" s="85"/>
      <c r="B175" s="86"/>
      <c r="C175" s="87"/>
      <c r="D175" s="127"/>
      <c r="E175" s="87"/>
      <c r="F175" s="52"/>
      <c r="G175" s="53"/>
      <c r="H175" s="54"/>
      <c r="J175" s="89"/>
    </row>
    <row r="176" spans="1:7" ht="22.5">
      <c r="A176" s="44" t="s">
        <v>127</v>
      </c>
      <c r="B176" s="141" t="s">
        <v>128</v>
      </c>
      <c r="C176" s="2" t="s">
        <v>5</v>
      </c>
      <c r="E176" s="4">
        <v>1855</v>
      </c>
      <c r="F176" s="5">
        <f>+E176/E180</f>
        <v>0.5263904653802497</v>
      </c>
      <c r="G176" s="39"/>
    </row>
    <row r="177" spans="1:8" ht="22.5">
      <c r="A177" s="79"/>
      <c r="B177" s="1" t="s">
        <v>130</v>
      </c>
      <c r="C177" s="2" t="s">
        <v>2</v>
      </c>
      <c r="D177" s="81"/>
      <c r="E177" s="4">
        <v>1387</v>
      </c>
      <c r="F177" s="5">
        <f>+E177/E180</f>
        <v>0.3935868331441544</v>
      </c>
      <c r="G177" s="84"/>
      <c r="H177" s="60"/>
    </row>
    <row r="178" spans="1:8" ht="12.75">
      <c r="A178" s="79"/>
      <c r="B178" s="1" t="s">
        <v>131</v>
      </c>
      <c r="C178" s="2" t="s">
        <v>7</v>
      </c>
      <c r="D178" s="81"/>
      <c r="E178" s="2">
        <v>276</v>
      </c>
      <c r="F178" s="5">
        <f>+E178/E180</f>
        <v>0.07832009080590238</v>
      </c>
      <c r="G178" s="84"/>
      <c r="H178" s="60"/>
    </row>
    <row r="179" spans="1:8" ht="22.5">
      <c r="A179" s="79"/>
      <c r="B179" s="1" t="s">
        <v>132</v>
      </c>
      <c r="C179" s="2" t="s">
        <v>7</v>
      </c>
      <c r="D179" s="81"/>
      <c r="E179" s="2">
        <v>6</v>
      </c>
      <c r="F179" s="5">
        <f>+E179/E180</f>
        <v>0.00170261066969353</v>
      </c>
      <c r="G179" s="84"/>
      <c r="H179" s="60"/>
    </row>
    <row r="180" spans="1:10" ht="12.75">
      <c r="A180" s="79"/>
      <c r="B180" s="80"/>
      <c r="C180" s="81"/>
      <c r="D180" s="101">
        <v>3765</v>
      </c>
      <c r="E180" s="101">
        <f>SUM(E176:E179)</f>
        <v>3524</v>
      </c>
      <c r="F180" s="102">
        <f>SUM(F176:F179)</f>
        <v>1</v>
      </c>
      <c r="G180" s="103">
        <f>+E177-E176</f>
        <v>-468</v>
      </c>
      <c r="H180" s="116" t="s">
        <v>129</v>
      </c>
      <c r="I180" s="3">
        <f>+D180-E180</f>
        <v>241</v>
      </c>
      <c r="J180" s="50">
        <f>+I180/D180</f>
        <v>0.06401062416998672</v>
      </c>
    </row>
    <row r="181" spans="1:8" ht="12.75">
      <c r="A181" s="79"/>
      <c r="B181" s="80"/>
      <c r="C181" s="81"/>
      <c r="D181" s="81"/>
      <c r="E181" s="81"/>
      <c r="F181" s="83"/>
      <c r="G181" s="84"/>
      <c r="H181" s="60"/>
    </row>
    <row r="182" spans="1:7" ht="22.5">
      <c r="A182" s="43" t="s">
        <v>133</v>
      </c>
      <c r="B182" s="141" t="s">
        <v>134</v>
      </c>
      <c r="C182" s="12" t="s">
        <v>2</v>
      </c>
      <c r="E182" s="13">
        <v>1271</v>
      </c>
      <c r="F182" s="14">
        <f>+E182/E184</f>
        <v>0.5367398648648649</v>
      </c>
      <c r="G182" s="40"/>
    </row>
    <row r="183" spans="1:8" ht="22.5">
      <c r="A183" s="85"/>
      <c r="B183" s="11" t="s">
        <v>136</v>
      </c>
      <c r="C183" s="12" t="s">
        <v>5</v>
      </c>
      <c r="D183" s="87"/>
      <c r="E183" s="13">
        <v>1097</v>
      </c>
      <c r="F183" s="14">
        <f>+E183/E184</f>
        <v>0.46326013513513514</v>
      </c>
      <c r="G183" s="53"/>
      <c r="H183" s="54"/>
    </row>
    <row r="184" spans="1:10" ht="12.75">
      <c r="A184" s="85"/>
      <c r="B184" s="86"/>
      <c r="C184" s="87"/>
      <c r="D184" s="105">
        <v>2554</v>
      </c>
      <c r="E184" s="105">
        <f>SUM(E182:E183)</f>
        <v>2368</v>
      </c>
      <c r="F184" s="117">
        <f>SUM(F182:F183)</f>
        <v>1</v>
      </c>
      <c r="G184" s="107">
        <f>+E182-E183</f>
        <v>174</v>
      </c>
      <c r="H184" s="108" t="s">
        <v>135</v>
      </c>
      <c r="I184" s="3">
        <f>+D184-E184</f>
        <v>186</v>
      </c>
      <c r="J184" s="50">
        <f>+I184/D184</f>
        <v>0.07282693813625685</v>
      </c>
    </row>
    <row r="185" spans="1:8" ht="12.75">
      <c r="A185" s="85"/>
      <c r="B185" s="86"/>
      <c r="C185" s="87"/>
      <c r="D185" s="87"/>
      <c r="E185" s="13"/>
      <c r="F185" s="14"/>
      <c r="G185" s="53"/>
      <c r="H185" s="54"/>
    </row>
    <row r="186" spans="1:8" ht="22.5">
      <c r="A186" s="44" t="s">
        <v>137</v>
      </c>
      <c r="B186" s="141" t="s">
        <v>138</v>
      </c>
      <c r="C186" s="2" t="s">
        <v>5</v>
      </c>
      <c r="E186" s="4">
        <v>1620</v>
      </c>
      <c r="F186" s="5">
        <v>0.4712</v>
      </c>
      <c r="G186" s="84"/>
      <c r="H186" s="88"/>
    </row>
    <row r="187" spans="1:8" ht="22.5">
      <c r="A187" s="79"/>
      <c r="B187" s="1" t="s">
        <v>140</v>
      </c>
      <c r="C187" s="2" t="s">
        <v>2</v>
      </c>
      <c r="D187" s="81"/>
      <c r="E187" s="4">
        <v>1549</v>
      </c>
      <c r="F187" s="5">
        <v>0.4506</v>
      </c>
      <c r="G187" s="84"/>
      <c r="H187" s="60"/>
    </row>
    <row r="188" spans="1:10" ht="12.75">
      <c r="A188" s="79"/>
      <c r="B188" s="80"/>
      <c r="C188" s="81"/>
      <c r="D188" s="101">
        <v>3438</v>
      </c>
      <c r="E188" s="101">
        <f>SUM(E186:E187)</f>
        <v>3169</v>
      </c>
      <c r="F188" s="102">
        <f>SUM(F186:F187)</f>
        <v>0.9218</v>
      </c>
      <c r="G188" s="103">
        <f>+E187-E186</f>
        <v>-71</v>
      </c>
      <c r="H188" s="116" t="s">
        <v>139</v>
      </c>
      <c r="I188" s="3">
        <f>+D188-E188</f>
        <v>269</v>
      </c>
      <c r="J188" s="50">
        <f>+I188/D188</f>
        <v>0.07824316463059919</v>
      </c>
    </row>
    <row r="189" spans="1:8" ht="12.75">
      <c r="A189" s="79"/>
      <c r="B189" s="80"/>
      <c r="C189" s="81"/>
      <c r="D189" s="81"/>
      <c r="E189" s="82"/>
      <c r="F189" s="83"/>
      <c r="G189" s="84"/>
      <c r="H189" s="60"/>
    </row>
    <row r="190" spans="1:7" ht="22.5">
      <c r="A190" s="43" t="s">
        <v>141</v>
      </c>
      <c r="B190" s="141" t="s">
        <v>142</v>
      </c>
      <c r="C190" s="12" t="s">
        <v>5</v>
      </c>
      <c r="E190" s="13">
        <v>1869</v>
      </c>
      <c r="F190" s="14">
        <v>0.4856</v>
      </c>
      <c r="G190" s="40"/>
    </row>
    <row r="191" spans="1:8" ht="22.5">
      <c r="A191" s="85"/>
      <c r="B191" s="11" t="s">
        <v>144</v>
      </c>
      <c r="C191" s="12" t="s">
        <v>2</v>
      </c>
      <c r="D191" s="87"/>
      <c r="E191" s="13">
        <v>1649</v>
      </c>
      <c r="F191" s="14">
        <v>0.4284</v>
      </c>
      <c r="G191" s="53"/>
      <c r="H191" s="54"/>
    </row>
    <row r="192" spans="1:8" ht="12.75">
      <c r="A192" s="26"/>
      <c r="B192" s="11" t="s">
        <v>145</v>
      </c>
      <c r="C192" s="12" t="s">
        <v>7</v>
      </c>
      <c r="D192" s="16"/>
      <c r="E192" s="12">
        <v>9</v>
      </c>
      <c r="F192" s="14">
        <v>0.0023</v>
      </c>
      <c r="G192" s="40"/>
      <c r="H192" s="19"/>
    </row>
    <row r="193" spans="1:10" ht="12.75">
      <c r="A193" s="26"/>
      <c r="B193" s="15"/>
      <c r="C193" s="16"/>
      <c r="D193" s="105">
        <v>3849</v>
      </c>
      <c r="E193" s="105">
        <f>SUM(E190:E192)</f>
        <v>3527</v>
      </c>
      <c r="F193" s="117">
        <f>SUM(F190:F192)</f>
        <v>0.9162999999999999</v>
      </c>
      <c r="G193" s="107">
        <f>+E191-E190</f>
        <v>-220</v>
      </c>
      <c r="H193" s="108" t="s">
        <v>143</v>
      </c>
      <c r="I193" s="3">
        <f>+D193-E193</f>
        <v>322</v>
      </c>
      <c r="J193" s="50">
        <f>+I193/D193</f>
        <v>0.08365809301117173</v>
      </c>
    </row>
    <row r="194" spans="1:8" ht="12.75">
      <c r="A194" s="26"/>
      <c r="B194" s="15"/>
      <c r="C194" s="16"/>
      <c r="D194" s="16"/>
      <c r="E194" s="16"/>
      <c r="F194" s="18"/>
      <c r="G194" s="40"/>
      <c r="H194" s="19"/>
    </row>
    <row r="195" spans="1:8" ht="22.5">
      <c r="A195" s="44" t="s">
        <v>146</v>
      </c>
      <c r="B195" s="141" t="s">
        <v>147</v>
      </c>
      <c r="C195" s="2" t="s">
        <v>5</v>
      </c>
      <c r="E195" s="4">
        <v>1945</v>
      </c>
      <c r="F195" s="5">
        <f>+E195/E199</f>
        <v>0.5034946932435931</v>
      </c>
      <c r="G195" s="84"/>
      <c r="H195" s="88"/>
    </row>
    <row r="196" spans="1:8" ht="22.5">
      <c r="A196" s="23"/>
      <c r="B196" s="1" t="s">
        <v>149</v>
      </c>
      <c r="C196" s="2" t="s">
        <v>2</v>
      </c>
      <c r="D196" s="7"/>
      <c r="E196" s="4">
        <v>1881</v>
      </c>
      <c r="F196" s="5">
        <f>+E196/E199</f>
        <v>0.4869272586073</v>
      </c>
      <c r="G196" s="84"/>
      <c r="H196" s="60"/>
    </row>
    <row r="197" spans="1:8" ht="22.5">
      <c r="A197" s="79"/>
      <c r="B197" s="1" t="s">
        <v>150</v>
      </c>
      <c r="C197" s="2" t="s">
        <v>9</v>
      </c>
      <c r="D197" s="81"/>
      <c r="E197" s="2">
        <v>22</v>
      </c>
      <c r="F197" s="5">
        <f>+E197/E199</f>
        <v>0.005695055656225731</v>
      </c>
      <c r="G197" s="84"/>
      <c r="H197" s="60"/>
    </row>
    <row r="198" spans="1:8" ht="22.5">
      <c r="A198" s="23"/>
      <c r="B198" s="1" t="s">
        <v>151</v>
      </c>
      <c r="C198" s="2" t="s">
        <v>7</v>
      </c>
      <c r="D198" s="7"/>
      <c r="E198" s="2">
        <v>15</v>
      </c>
      <c r="F198" s="5">
        <f>+E198/E199</f>
        <v>0.0038829924928811804</v>
      </c>
      <c r="G198" s="39"/>
      <c r="H198" s="10"/>
    </row>
    <row r="199" spans="1:10" ht="12.75">
      <c r="A199" s="23"/>
      <c r="B199" s="6"/>
      <c r="C199" s="7"/>
      <c r="D199" s="101">
        <v>4296</v>
      </c>
      <c r="E199" s="101">
        <f>SUM(E195:E198)</f>
        <v>3863</v>
      </c>
      <c r="F199" s="102">
        <f>SUM(F195:F198)</f>
        <v>1</v>
      </c>
      <c r="G199" s="103">
        <f>+E196-E195</f>
        <v>-64</v>
      </c>
      <c r="H199" s="116" t="s">
        <v>148</v>
      </c>
      <c r="I199" s="3">
        <f>+D199-E199</f>
        <v>433</v>
      </c>
      <c r="J199" s="50">
        <f>+I199/D199</f>
        <v>0.10079143389199255</v>
      </c>
    </row>
    <row r="200" spans="1:8" ht="12.75">
      <c r="A200" s="23"/>
      <c r="B200" s="6"/>
      <c r="C200" s="7"/>
      <c r="D200" s="7"/>
      <c r="E200" s="7"/>
      <c r="F200" s="9"/>
      <c r="G200" s="39"/>
      <c r="H200" s="10"/>
    </row>
    <row r="201" spans="1:8" ht="12.75">
      <c r="A201" s="23"/>
      <c r="B201" s="6"/>
      <c r="C201" s="7"/>
      <c r="D201" s="7"/>
      <c r="E201" s="7"/>
      <c r="F201" s="9"/>
      <c r="G201" s="39"/>
      <c r="H201" s="10"/>
    </row>
    <row r="202" spans="1:8" ht="12.75">
      <c r="A202" s="23"/>
      <c r="B202" s="6"/>
      <c r="C202" s="7"/>
      <c r="D202" s="7"/>
      <c r="E202" s="7"/>
      <c r="F202" s="9"/>
      <c r="G202" s="39"/>
      <c r="H202" s="10"/>
    </row>
    <row r="203" spans="1:8" ht="12.75">
      <c r="A203" s="23"/>
      <c r="B203" s="6"/>
      <c r="C203" s="7"/>
      <c r="D203" s="7"/>
      <c r="E203" s="7"/>
      <c r="F203" s="9"/>
      <c r="G203" s="39"/>
      <c r="H203" s="10"/>
    </row>
    <row r="204" spans="1:9" ht="12.75">
      <c r="A204" s="148" t="s">
        <v>197</v>
      </c>
      <c r="B204" s="145" t="s">
        <v>198</v>
      </c>
      <c r="C204" s="145" t="s">
        <v>199</v>
      </c>
      <c r="D204" s="145" t="s">
        <v>200</v>
      </c>
      <c r="E204" s="145" t="s">
        <v>209</v>
      </c>
      <c r="F204" s="33" t="s">
        <v>201</v>
      </c>
      <c r="G204" s="41" t="s">
        <v>206</v>
      </c>
      <c r="H204" s="35" t="s">
        <v>203</v>
      </c>
      <c r="I204" s="3"/>
    </row>
    <row r="205" spans="1:9" ht="12.75">
      <c r="A205" s="149"/>
      <c r="B205" s="146"/>
      <c r="C205" s="146"/>
      <c r="D205" s="146"/>
      <c r="E205" s="146"/>
      <c r="F205" s="32" t="s">
        <v>202</v>
      </c>
      <c r="G205" s="41" t="s">
        <v>207</v>
      </c>
      <c r="H205" s="36" t="s">
        <v>204</v>
      </c>
      <c r="I205" s="3"/>
    </row>
    <row r="206" spans="1:9" ht="12.75">
      <c r="A206" s="150"/>
      <c r="B206" s="147"/>
      <c r="C206" s="147"/>
      <c r="D206" s="147"/>
      <c r="E206" s="147"/>
      <c r="F206" s="34"/>
      <c r="G206" s="41" t="s">
        <v>208</v>
      </c>
      <c r="H206" s="37" t="s">
        <v>205</v>
      </c>
      <c r="I206" s="3"/>
    </row>
    <row r="207" spans="1:8" ht="12.75">
      <c r="A207" s="23"/>
      <c r="B207" s="6"/>
      <c r="C207" s="7"/>
      <c r="D207" s="7"/>
      <c r="E207" s="7"/>
      <c r="F207" s="9"/>
      <c r="G207" s="39"/>
      <c r="H207" s="10"/>
    </row>
    <row r="208" spans="1:8" ht="12.75">
      <c r="A208" s="23"/>
      <c r="B208" s="6"/>
      <c r="C208" s="7"/>
      <c r="D208" s="7"/>
      <c r="E208" s="7"/>
      <c r="F208" s="9"/>
      <c r="G208" s="39"/>
      <c r="H208" s="10"/>
    </row>
    <row r="209" spans="1:8" ht="22.5">
      <c r="A209" s="43" t="s">
        <v>152</v>
      </c>
      <c r="B209" s="141" t="s">
        <v>153</v>
      </c>
      <c r="C209" s="12" t="s">
        <v>5</v>
      </c>
      <c r="E209" s="13">
        <v>1928</v>
      </c>
      <c r="F209" s="14">
        <v>0.4624</v>
      </c>
      <c r="G209" s="53"/>
      <c r="H209" s="88"/>
    </row>
    <row r="210" spans="1:8" ht="22.5">
      <c r="A210" s="26"/>
      <c r="B210" s="11" t="s">
        <v>155</v>
      </c>
      <c r="C210" s="12" t="s">
        <v>2</v>
      </c>
      <c r="D210" s="16"/>
      <c r="E210" s="13">
        <v>1864</v>
      </c>
      <c r="F210" s="14">
        <v>0.447</v>
      </c>
      <c r="G210" s="53"/>
      <c r="H210" s="54"/>
    </row>
    <row r="211" spans="1:8" ht="13.5" thickBot="1">
      <c r="A211" s="85"/>
      <c r="B211" s="11" t="s">
        <v>156</v>
      </c>
      <c r="C211" s="12" t="s">
        <v>9</v>
      </c>
      <c r="D211" s="139"/>
      <c r="E211" s="12">
        <v>40</v>
      </c>
      <c r="F211" s="14">
        <v>0.0096</v>
      </c>
      <c r="G211" s="53"/>
      <c r="H211" s="54"/>
    </row>
    <row r="212" spans="1:10" ht="13.5" thickTop="1">
      <c r="A212" s="85"/>
      <c r="B212" s="86"/>
      <c r="C212" s="87"/>
      <c r="D212" s="138">
        <v>4170</v>
      </c>
      <c r="E212" s="105">
        <f>SUM(E209:E211)</f>
        <v>3832</v>
      </c>
      <c r="F212" s="117">
        <f>SUM(F209:F211)</f>
        <v>0.919</v>
      </c>
      <c r="G212" s="107">
        <f>+E210-E209</f>
        <v>-64</v>
      </c>
      <c r="H212" s="108" t="s">
        <v>154</v>
      </c>
      <c r="I212" s="3">
        <f>+D212-E212</f>
        <v>338</v>
      </c>
      <c r="J212" s="50">
        <f>+I212/D212</f>
        <v>0.08105515587529977</v>
      </c>
    </row>
    <row r="213" spans="1:10" s="88" customFormat="1" ht="12.75">
      <c r="A213" s="85"/>
      <c r="B213" s="86"/>
      <c r="C213" s="87"/>
      <c r="D213" s="87"/>
      <c r="E213" s="87"/>
      <c r="F213" s="52"/>
      <c r="G213" s="53"/>
      <c r="H213" s="54"/>
      <c r="J213" s="89"/>
    </row>
    <row r="214" spans="1:7" ht="22.5">
      <c r="A214" s="44" t="s">
        <v>157</v>
      </c>
      <c r="B214" s="141" t="s">
        <v>158</v>
      </c>
      <c r="C214" s="2" t="s">
        <v>5</v>
      </c>
      <c r="E214" s="4">
        <v>1552</v>
      </c>
      <c r="F214" s="5">
        <f>+E214/E216</f>
        <v>0.5889943074003795</v>
      </c>
      <c r="G214" s="39"/>
    </row>
    <row r="215" spans="1:8" ht="12.75">
      <c r="A215" s="79"/>
      <c r="B215" s="1" t="s">
        <v>160</v>
      </c>
      <c r="C215" s="2" t="s">
        <v>2</v>
      </c>
      <c r="D215" s="81"/>
      <c r="E215" s="4">
        <v>1083</v>
      </c>
      <c r="F215" s="5">
        <f>+E215/E216</f>
        <v>0.4110056925996205</v>
      </c>
      <c r="G215" s="84"/>
      <c r="H215" s="60"/>
    </row>
    <row r="216" spans="1:10" ht="12.75">
      <c r="A216" s="79"/>
      <c r="B216" s="80"/>
      <c r="C216" s="81"/>
      <c r="D216" s="101">
        <v>2813</v>
      </c>
      <c r="E216" s="101">
        <f>SUM(E214:E215)</f>
        <v>2635</v>
      </c>
      <c r="F216" s="102">
        <f>SUM(F214:F215)</f>
        <v>1</v>
      </c>
      <c r="G216" s="103">
        <f>+E215-E214</f>
        <v>-469</v>
      </c>
      <c r="H216" s="116" t="s">
        <v>159</v>
      </c>
      <c r="I216" s="3">
        <f>+D216-E216</f>
        <v>178</v>
      </c>
      <c r="J216" s="50">
        <f>+I216/D216</f>
        <v>0.0632776395307501</v>
      </c>
    </row>
    <row r="217" spans="1:10" s="88" customFormat="1" ht="12.75">
      <c r="A217" s="79"/>
      <c r="B217" s="80"/>
      <c r="C217" s="81"/>
      <c r="D217" s="81"/>
      <c r="E217" s="82"/>
      <c r="F217" s="83"/>
      <c r="G217" s="84"/>
      <c r="H217" s="60"/>
      <c r="J217" s="89"/>
    </row>
    <row r="218" spans="1:8" ht="22.5">
      <c r="A218" s="43" t="s">
        <v>161</v>
      </c>
      <c r="B218" s="141" t="s">
        <v>162</v>
      </c>
      <c r="C218" s="12" t="s">
        <v>2</v>
      </c>
      <c r="E218" s="13">
        <v>1018</v>
      </c>
      <c r="F218" s="14">
        <f>+E218/E221</f>
        <v>0.49202513291445144</v>
      </c>
      <c r="G218" s="53"/>
      <c r="H218" s="88"/>
    </row>
    <row r="219" spans="1:8" ht="22.5">
      <c r="A219" s="25"/>
      <c r="B219" s="11" t="s">
        <v>164</v>
      </c>
      <c r="C219" s="12" t="s">
        <v>7</v>
      </c>
      <c r="D219" s="87"/>
      <c r="E219" s="12">
        <v>578</v>
      </c>
      <c r="F219" s="14">
        <f>+E219/E221</f>
        <v>0.27936201063315613</v>
      </c>
      <c r="G219" s="53"/>
      <c r="H219" s="54"/>
    </row>
    <row r="220" spans="1:8" ht="22.5">
      <c r="A220" s="26"/>
      <c r="B220" s="11" t="s">
        <v>165</v>
      </c>
      <c r="C220" s="12" t="s">
        <v>5</v>
      </c>
      <c r="D220" s="16"/>
      <c r="E220" s="12">
        <v>473</v>
      </c>
      <c r="F220" s="14">
        <f>+E220/E221</f>
        <v>0.22861285645239246</v>
      </c>
      <c r="G220" s="40"/>
      <c r="H220" s="19"/>
    </row>
    <row r="221" spans="1:10" ht="12.75">
      <c r="A221" s="26"/>
      <c r="B221" s="15"/>
      <c r="C221" s="16"/>
      <c r="D221" s="105">
        <v>2329</v>
      </c>
      <c r="E221" s="105">
        <f>SUM(E218:E220)</f>
        <v>2069</v>
      </c>
      <c r="F221" s="117">
        <f>SUM(F218:F220)</f>
        <v>1</v>
      </c>
      <c r="G221" s="107">
        <f>+E218-E220</f>
        <v>545</v>
      </c>
      <c r="H221" s="108" t="s">
        <v>163</v>
      </c>
      <c r="I221" s="3">
        <f>+D221-E221</f>
        <v>260</v>
      </c>
      <c r="J221" s="50">
        <f>+I221/D221</f>
        <v>0.11163589523400601</v>
      </c>
    </row>
    <row r="222" spans="1:8" ht="12.75">
      <c r="A222" s="26"/>
      <c r="B222" s="15"/>
      <c r="C222" s="16"/>
      <c r="D222" s="16"/>
      <c r="E222" s="16"/>
      <c r="F222" s="18"/>
      <c r="G222" s="40"/>
      <c r="H222" s="19"/>
    </row>
    <row r="223" spans="1:7" ht="22.5">
      <c r="A223" s="44" t="s">
        <v>166</v>
      </c>
      <c r="B223" s="141" t="s">
        <v>167</v>
      </c>
      <c r="C223" s="2" t="s">
        <v>5</v>
      </c>
      <c r="E223" s="4">
        <v>1919</v>
      </c>
      <c r="F223" s="5">
        <v>0.4862</v>
      </c>
      <c r="G223" s="84"/>
    </row>
    <row r="224" spans="1:8" ht="22.5">
      <c r="A224" s="23"/>
      <c r="B224" s="6" t="s">
        <v>169</v>
      </c>
      <c r="C224" s="7" t="s">
        <v>2</v>
      </c>
      <c r="D224" s="7"/>
      <c r="E224" s="4">
        <v>1620</v>
      </c>
      <c r="F224" s="5">
        <v>0.4104</v>
      </c>
      <c r="G224" s="84"/>
      <c r="H224" s="10"/>
    </row>
    <row r="225" spans="1:8" ht="22.5">
      <c r="A225" s="79"/>
      <c r="B225" s="1" t="s">
        <v>170</v>
      </c>
      <c r="C225" s="2" t="s">
        <v>9</v>
      </c>
      <c r="D225" s="81"/>
      <c r="E225" s="2">
        <v>72</v>
      </c>
      <c r="F225" s="5">
        <v>0.0182</v>
      </c>
      <c r="G225" s="84"/>
      <c r="H225" s="60"/>
    </row>
    <row r="226" spans="1:10" ht="12.75">
      <c r="A226" s="79"/>
      <c r="B226" s="80"/>
      <c r="C226" s="81"/>
      <c r="D226" s="101">
        <v>3947</v>
      </c>
      <c r="E226" s="101">
        <f>SUM(E223:E225)</f>
        <v>3611</v>
      </c>
      <c r="F226" s="102">
        <f>SUM(F223:F225)</f>
        <v>0.9148000000000001</v>
      </c>
      <c r="G226" s="103">
        <f>+E224-E223</f>
        <v>-299</v>
      </c>
      <c r="H226" s="116" t="s">
        <v>168</v>
      </c>
      <c r="I226" s="3">
        <f>+D226-E226</f>
        <v>336</v>
      </c>
      <c r="J226" s="50">
        <f>+I226/D226</f>
        <v>0.08512794527489233</v>
      </c>
    </row>
    <row r="227" spans="1:8" ht="12.75">
      <c r="A227" s="79"/>
      <c r="B227" s="80"/>
      <c r="C227" s="81"/>
      <c r="D227" s="81"/>
      <c r="E227" s="2"/>
      <c r="F227" s="5"/>
      <c r="G227" s="84"/>
      <c r="H227" s="60"/>
    </row>
    <row r="228" spans="1:8" ht="22.5">
      <c r="A228" s="43" t="s">
        <v>171</v>
      </c>
      <c r="B228" s="141" t="s">
        <v>172</v>
      </c>
      <c r="C228" s="12" t="s">
        <v>2</v>
      </c>
      <c r="D228" s="88"/>
      <c r="E228" s="13">
        <v>1415</v>
      </c>
      <c r="F228" s="14">
        <v>0.5181</v>
      </c>
      <c r="G228" s="53"/>
      <c r="H228" s="88"/>
    </row>
    <row r="229" spans="1:8" ht="22.5">
      <c r="A229" s="85"/>
      <c r="B229" s="11" t="s">
        <v>174</v>
      </c>
      <c r="C229" s="12" t="s">
        <v>5</v>
      </c>
      <c r="D229" s="87"/>
      <c r="E229" s="13">
        <v>1160</v>
      </c>
      <c r="F229" s="14">
        <v>0.4248</v>
      </c>
      <c r="G229" s="53"/>
      <c r="H229" s="54"/>
    </row>
    <row r="230" spans="1:10" ht="12.75">
      <c r="A230" s="85"/>
      <c r="B230" s="86"/>
      <c r="C230" s="87"/>
      <c r="D230" s="105">
        <v>2731</v>
      </c>
      <c r="E230" s="105">
        <f>SUM(E228:E229)</f>
        <v>2575</v>
      </c>
      <c r="F230" s="117">
        <f>SUM(F228:F229)</f>
        <v>0.9429000000000001</v>
      </c>
      <c r="G230" s="107">
        <f>+E228-E229</f>
        <v>255</v>
      </c>
      <c r="H230" s="108" t="s">
        <v>173</v>
      </c>
      <c r="I230" s="3">
        <f>+D230-E230</f>
        <v>156</v>
      </c>
      <c r="J230" s="50">
        <f>+I230/D230</f>
        <v>0.05712193335774442</v>
      </c>
    </row>
    <row r="231" spans="1:8" ht="12.75">
      <c r="A231" s="85"/>
      <c r="B231" s="86"/>
      <c r="C231" s="87"/>
      <c r="D231" s="87"/>
      <c r="E231" s="51"/>
      <c r="F231" s="52"/>
      <c r="G231" s="53"/>
      <c r="H231" s="54"/>
    </row>
    <row r="232" spans="1:7" ht="22.5">
      <c r="A232" s="44" t="s">
        <v>175</v>
      </c>
      <c r="B232" s="141" t="s">
        <v>176</v>
      </c>
      <c r="C232" s="2" t="s">
        <v>5</v>
      </c>
      <c r="E232" s="4">
        <v>2297</v>
      </c>
      <c r="F232" s="5">
        <f>+E232/E234</f>
        <v>0.6382328424562378</v>
      </c>
      <c r="G232" s="39"/>
    </row>
    <row r="233" spans="1:8" ht="12.75">
      <c r="A233" s="79"/>
      <c r="B233" s="1" t="s">
        <v>178</v>
      </c>
      <c r="C233" s="2" t="s">
        <v>2</v>
      </c>
      <c r="D233" s="81"/>
      <c r="E233" s="4">
        <v>1302</v>
      </c>
      <c r="F233" s="5">
        <f>+E233/E234</f>
        <v>0.36176715754376215</v>
      </c>
      <c r="G233" s="84"/>
      <c r="H233" s="60"/>
    </row>
    <row r="234" spans="1:10" ht="12.75">
      <c r="A234" s="79"/>
      <c r="B234" s="80"/>
      <c r="C234" s="81"/>
      <c r="D234" s="101">
        <v>3934</v>
      </c>
      <c r="E234" s="101">
        <f>SUM(E232:E233)</f>
        <v>3599</v>
      </c>
      <c r="F234" s="102">
        <f>SUM(F232:F233)</f>
        <v>1</v>
      </c>
      <c r="G234" s="103">
        <f>+E233-E232</f>
        <v>-995</v>
      </c>
      <c r="H234" s="116" t="s">
        <v>177</v>
      </c>
      <c r="I234" s="3">
        <f>+D234-E234</f>
        <v>335</v>
      </c>
      <c r="J234" s="50">
        <f>+I234/D234</f>
        <v>0.085155058464667</v>
      </c>
    </row>
    <row r="235" spans="1:10" s="88" customFormat="1" ht="12.75">
      <c r="A235" s="79"/>
      <c r="B235" s="80"/>
      <c r="C235" s="81"/>
      <c r="D235" s="81"/>
      <c r="E235" s="82"/>
      <c r="F235" s="83"/>
      <c r="G235" s="58"/>
      <c r="H235" s="60"/>
      <c r="J235" s="89"/>
    </row>
    <row r="236" spans="1:10" s="88" customFormat="1" ht="12.75">
      <c r="A236" s="79"/>
      <c r="B236" s="80"/>
      <c r="C236" s="81"/>
      <c r="D236" s="81"/>
      <c r="E236" s="82"/>
      <c r="F236" s="83"/>
      <c r="G236" s="84"/>
      <c r="H236" s="60"/>
      <c r="J236" s="89"/>
    </row>
    <row r="237" spans="1:10" s="88" customFormat="1" ht="12.75">
      <c r="A237" s="79"/>
      <c r="B237" s="80"/>
      <c r="C237" s="81"/>
      <c r="D237" s="81"/>
      <c r="E237" s="82"/>
      <c r="F237" s="83"/>
      <c r="G237" s="84"/>
      <c r="H237" s="60"/>
      <c r="J237" s="89"/>
    </row>
    <row r="238" spans="1:9" ht="12.75">
      <c r="A238" s="148" t="s">
        <v>197</v>
      </c>
      <c r="B238" s="145" t="s">
        <v>198</v>
      </c>
      <c r="C238" s="145" t="s">
        <v>199</v>
      </c>
      <c r="D238" s="145" t="s">
        <v>200</v>
      </c>
      <c r="E238" s="145" t="s">
        <v>209</v>
      </c>
      <c r="F238" s="33" t="s">
        <v>201</v>
      </c>
      <c r="G238" s="41" t="s">
        <v>206</v>
      </c>
      <c r="H238" s="35" t="s">
        <v>203</v>
      </c>
      <c r="I238" s="3"/>
    </row>
    <row r="239" spans="1:9" ht="12.75">
      <c r="A239" s="149"/>
      <c r="B239" s="146"/>
      <c r="C239" s="146"/>
      <c r="D239" s="146"/>
      <c r="E239" s="146"/>
      <c r="F239" s="32" t="s">
        <v>202</v>
      </c>
      <c r="G239" s="41" t="s">
        <v>207</v>
      </c>
      <c r="H239" s="36" t="s">
        <v>204</v>
      </c>
      <c r="I239" s="3"/>
    </row>
    <row r="240" spans="1:9" ht="12.75">
      <c r="A240" s="150"/>
      <c r="B240" s="147"/>
      <c r="C240" s="147"/>
      <c r="D240" s="147"/>
      <c r="E240" s="147"/>
      <c r="F240" s="34"/>
      <c r="G240" s="41" t="s">
        <v>208</v>
      </c>
      <c r="H240" s="37" t="s">
        <v>205</v>
      </c>
      <c r="I240" s="3"/>
    </row>
    <row r="241" spans="1:8" ht="12.75">
      <c r="A241" s="79"/>
      <c r="B241" s="80"/>
      <c r="C241" s="81"/>
      <c r="D241" s="81"/>
      <c r="E241" s="82"/>
      <c r="F241" s="83"/>
      <c r="G241" s="84"/>
      <c r="H241" s="60"/>
    </row>
    <row r="242" spans="1:8" ht="12.75">
      <c r="A242" s="79"/>
      <c r="B242" s="80"/>
      <c r="C242" s="81"/>
      <c r="D242" s="81"/>
      <c r="E242" s="82"/>
      <c r="F242" s="83"/>
      <c r="G242" s="84"/>
      <c r="H242" s="60"/>
    </row>
    <row r="243" spans="1:8" ht="22.5">
      <c r="A243" s="43" t="s">
        <v>179</v>
      </c>
      <c r="B243" s="141" t="s">
        <v>180</v>
      </c>
      <c r="C243" s="12" t="s">
        <v>2</v>
      </c>
      <c r="E243" s="13">
        <v>2129</v>
      </c>
      <c r="F243" s="14">
        <f>+E243/E245</f>
        <v>0.6144300144300144</v>
      </c>
      <c r="G243" s="53"/>
      <c r="H243" s="88"/>
    </row>
    <row r="244" spans="1:8" ht="12.75">
      <c r="A244" s="85"/>
      <c r="B244" s="11" t="s">
        <v>182</v>
      </c>
      <c r="C244" s="12" t="s">
        <v>5</v>
      </c>
      <c r="D244" s="87"/>
      <c r="E244" s="13">
        <v>1336</v>
      </c>
      <c r="F244" s="14">
        <f>+E244/E245</f>
        <v>0.38556998556998556</v>
      </c>
      <c r="G244" s="53"/>
      <c r="H244" s="54"/>
    </row>
    <row r="245" spans="1:10" ht="12.75">
      <c r="A245" s="85"/>
      <c r="B245" s="86"/>
      <c r="C245" s="87"/>
      <c r="D245" s="105">
        <v>3963</v>
      </c>
      <c r="E245" s="105">
        <f>SUM(E243:E244)</f>
        <v>3465</v>
      </c>
      <c r="F245" s="117">
        <f>SUM(F243:F244)</f>
        <v>1</v>
      </c>
      <c r="G245" s="107">
        <f>+E243-E244</f>
        <v>793</v>
      </c>
      <c r="H245" s="108" t="s">
        <v>181</v>
      </c>
      <c r="I245" s="3">
        <f>+D245-E245</f>
        <v>498</v>
      </c>
      <c r="J245" s="50">
        <f>+I245/D245</f>
        <v>0.12566237698713095</v>
      </c>
    </row>
    <row r="246" spans="1:8" ht="12.75">
      <c r="A246" s="85"/>
      <c r="B246" s="86"/>
      <c r="C246" s="87"/>
      <c r="D246" s="87"/>
      <c r="E246" s="51"/>
      <c r="F246" s="52"/>
      <c r="G246" s="53"/>
      <c r="H246" s="54"/>
    </row>
    <row r="247" spans="1:7" ht="22.5">
      <c r="A247" s="44" t="s">
        <v>183</v>
      </c>
      <c r="B247" s="142" t="s">
        <v>184</v>
      </c>
      <c r="C247" s="7" t="s">
        <v>2</v>
      </c>
      <c r="E247" s="4">
        <v>1949</v>
      </c>
      <c r="F247" s="5">
        <f>+E247/E251</f>
        <v>0.5529078014184398</v>
      </c>
      <c r="G247" s="39"/>
    </row>
    <row r="248" spans="1:8" ht="22.5">
      <c r="A248" s="79"/>
      <c r="B248" s="1" t="s">
        <v>186</v>
      </c>
      <c r="C248" s="2" t="s">
        <v>5</v>
      </c>
      <c r="D248" s="81"/>
      <c r="E248" s="4">
        <v>1536</v>
      </c>
      <c r="F248" s="5">
        <f>+E248/E251</f>
        <v>0.4357446808510638</v>
      </c>
      <c r="G248" s="84"/>
      <c r="H248" s="60"/>
    </row>
    <row r="249" spans="1:8" ht="22.5">
      <c r="A249" s="79"/>
      <c r="B249" s="6" t="s">
        <v>187</v>
      </c>
      <c r="C249" s="7" t="s">
        <v>7</v>
      </c>
      <c r="D249" s="81"/>
      <c r="E249" s="2">
        <v>21</v>
      </c>
      <c r="F249" s="5">
        <f>+E249/E251</f>
        <v>0.005957446808510639</v>
      </c>
      <c r="G249" s="84"/>
      <c r="H249" s="60"/>
    </row>
    <row r="250" spans="1:8" ht="22.5">
      <c r="A250" s="79"/>
      <c r="B250" s="1" t="s">
        <v>188</v>
      </c>
      <c r="C250" s="2" t="s">
        <v>9</v>
      </c>
      <c r="D250" s="81"/>
      <c r="E250" s="2">
        <v>19</v>
      </c>
      <c r="F250" s="5">
        <f>+E250/E251</f>
        <v>0.005390070921985815</v>
      </c>
      <c r="G250" s="84"/>
      <c r="H250" s="60"/>
    </row>
    <row r="251" spans="1:10" ht="12.75">
      <c r="A251" s="79"/>
      <c r="B251" s="1"/>
      <c r="C251" s="2"/>
      <c r="D251" s="101">
        <v>4243</v>
      </c>
      <c r="E251" s="101">
        <f>SUM(E247:E250)</f>
        <v>3525</v>
      </c>
      <c r="F251" s="102">
        <f>SUM(F247:F250)</f>
        <v>1</v>
      </c>
      <c r="G251" s="103">
        <f>+E247-E248</f>
        <v>413</v>
      </c>
      <c r="H251" s="116" t="s">
        <v>185</v>
      </c>
      <c r="I251" s="3">
        <f>+D251-E251</f>
        <v>718</v>
      </c>
      <c r="J251" s="50">
        <f>+I251/D251</f>
        <v>0.16921989158614187</v>
      </c>
    </row>
    <row r="252" spans="1:10" s="88" customFormat="1" ht="12.75">
      <c r="A252" s="79"/>
      <c r="B252" s="80"/>
      <c r="C252" s="81"/>
      <c r="D252" s="81"/>
      <c r="E252" s="81"/>
      <c r="F252" s="83"/>
      <c r="G252" s="84"/>
      <c r="H252" s="60"/>
      <c r="J252" s="89"/>
    </row>
    <row r="253" spans="1:8" ht="33.75">
      <c r="A253" s="43" t="s">
        <v>189</v>
      </c>
      <c r="B253" s="142" t="s">
        <v>190</v>
      </c>
      <c r="C253" s="16" t="s">
        <v>2</v>
      </c>
      <c r="E253" s="13">
        <v>1820</v>
      </c>
      <c r="F253" s="14">
        <f>+E253/E255</f>
        <v>0.5437705407827905</v>
      </c>
      <c r="G253" s="53"/>
      <c r="H253" s="88"/>
    </row>
    <row r="254" spans="1:8" ht="22.5">
      <c r="A254" s="85"/>
      <c r="B254" s="11" t="s">
        <v>192</v>
      </c>
      <c r="C254" s="12" t="s">
        <v>5</v>
      </c>
      <c r="D254" s="12"/>
      <c r="E254" s="13">
        <v>1527</v>
      </c>
      <c r="F254" s="14">
        <f>+E254/E255</f>
        <v>0.4562294592172094</v>
      </c>
      <c r="G254" s="53"/>
      <c r="H254" s="54"/>
    </row>
    <row r="255" spans="1:10" ht="12.75">
      <c r="A255" s="85"/>
      <c r="B255" s="86"/>
      <c r="C255" s="87"/>
      <c r="D255" s="105">
        <v>3546</v>
      </c>
      <c r="E255" s="105">
        <f>SUM(E253:E254)</f>
        <v>3347</v>
      </c>
      <c r="F255" s="117">
        <f>SUM(F253:F254)</f>
        <v>1</v>
      </c>
      <c r="G255" s="107">
        <f>+E253-E254</f>
        <v>293</v>
      </c>
      <c r="H255" s="108" t="s">
        <v>191</v>
      </c>
      <c r="I255" s="3">
        <f>+D255-E255</f>
        <v>199</v>
      </c>
      <c r="J255" s="50">
        <f>+I255/D255</f>
        <v>0.05611957134799774</v>
      </c>
    </row>
    <row r="256" spans="1:10" s="88" customFormat="1" ht="12.75">
      <c r="A256" s="85"/>
      <c r="B256" s="86"/>
      <c r="C256" s="87"/>
      <c r="D256" s="87"/>
      <c r="E256" s="51"/>
      <c r="F256" s="52"/>
      <c r="G256" s="53"/>
      <c r="H256" s="54"/>
      <c r="J256" s="89"/>
    </row>
    <row r="257" spans="1:7" ht="22.5">
      <c r="A257" s="44" t="s">
        <v>193</v>
      </c>
      <c r="B257" s="142" t="s">
        <v>194</v>
      </c>
      <c r="C257" s="7" t="s">
        <v>2</v>
      </c>
      <c r="E257" s="4">
        <v>2065</v>
      </c>
      <c r="F257" s="5">
        <f>+E257/E259</f>
        <v>0.5414263240692186</v>
      </c>
      <c r="G257" s="39"/>
    </row>
    <row r="258" spans="1:8" ht="22.5">
      <c r="A258" s="137"/>
      <c r="B258" s="27" t="s">
        <v>196</v>
      </c>
      <c r="C258" s="28" t="s">
        <v>5</v>
      </c>
      <c r="D258" s="143"/>
      <c r="E258" s="29">
        <v>1749</v>
      </c>
      <c r="F258" s="30">
        <f>+E258/E259</f>
        <v>0.45857367593078135</v>
      </c>
      <c r="G258" s="144"/>
      <c r="H258" s="31"/>
    </row>
    <row r="259" spans="4:10" ht="12.75">
      <c r="D259" s="101">
        <v>4138</v>
      </c>
      <c r="E259" s="128">
        <f>SUM(E257:E258)</f>
        <v>3814</v>
      </c>
      <c r="F259" s="129">
        <f>SUM(F257:F258)</f>
        <v>1</v>
      </c>
      <c r="G259" s="130">
        <f>+E257-E258</f>
        <v>316</v>
      </c>
      <c r="H259" s="116" t="s">
        <v>195</v>
      </c>
      <c r="I259" s="3">
        <f>+D259-E259</f>
        <v>324</v>
      </c>
      <c r="J259" s="50">
        <f>+I259/D259</f>
        <v>0.07829869502174963</v>
      </c>
    </row>
    <row r="262" spans="4:8" ht="13.5" thickBot="1">
      <c r="D262" s="135">
        <f>+D259+D255+D251+D245+D234+D230+D226+D221+D216+D212+D199+D193+D188+D184+D180+D165+D160+D156+D152+D147+D142+D132+D128+D124+D119+D115+D110+D97+D92+D87+D82+D76+D67+D61+D56+D52+D48+D44+D31+D26+D20</f>
        <v>150743</v>
      </c>
      <c r="E262" s="135">
        <f>+E259+E255+E251+E245+E234+E230+E226+E221+E216+E212+E199+E193+E188+E184+E180+E165+E160+E156+E152+E147+E142+E132+E128+E124+E119+E115+E110+E97+E92+E87+E82+E76+E67+E61+E56+E52+E48+E44+E31+E26+E20</f>
        <v>137578</v>
      </c>
      <c r="F262" s="136">
        <f>+E262/D262</f>
        <v>0.9126659281027975</v>
      </c>
      <c r="H262" s="135">
        <f>+I259+I255+I251+I245+I234+I230+I226+I221+I216+I212+I199+I193+I188+I184+I180+I165+I160+I156+I152+I147+I142+I132+I128+I124+I119+I115+I110+I97+I92+I87+I82+I76+I67+I61+I56+I52+I48+I44+I31+I26+I20</f>
        <v>13165</v>
      </c>
    </row>
    <row r="263" ht="13.5" thickTop="1"/>
    <row r="264" ht="12.75">
      <c r="H264" s="50"/>
    </row>
  </sheetData>
  <sheetProtection/>
  <mergeCells count="40">
    <mergeCell ref="E238:E240"/>
    <mergeCell ref="A238:A240"/>
    <mergeCell ref="B238:B240"/>
    <mergeCell ref="C238:C240"/>
    <mergeCell ref="D238:D240"/>
    <mergeCell ref="E171:E173"/>
    <mergeCell ref="A204:A206"/>
    <mergeCell ref="B204:B206"/>
    <mergeCell ref="C204:C206"/>
    <mergeCell ref="D204:D206"/>
    <mergeCell ref="E204:E206"/>
    <mergeCell ref="A171:A173"/>
    <mergeCell ref="B171:B173"/>
    <mergeCell ref="C171:C173"/>
    <mergeCell ref="D171:D173"/>
    <mergeCell ref="A136:A138"/>
    <mergeCell ref="B136:B138"/>
    <mergeCell ref="C136:C138"/>
    <mergeCell ref="D136:D138"/>
    <mergeCell ref="E136:E138"/>
    <mergeCell ref="A103:A105"/>
    <mergeCell ref="B103:B105"/>
    <mergeCell ref="C103:C105"/>
    <mergeCell ref="D103:D105"/>
    <mergeCell ref="A70:A72"/>
    <mergeCell ref="B70:B72"/>
    <mergeCell ref="C70:C72"/>
    <mergeCell ref="D70:D72"/>
    <mergeCell ref="E70:E72"/>
    <mergeCell ref="E103:E105"/>
    <mergeCell ref="E12:E14"/>
    <mergeCell ref="A36:A38"/>
    <mergeCell ref="B36:B38"/>
    <mergeCell ref="C36:C38"/>
    <mergeCell ref="D36:D38"/>
    <mergeCell ref="A12:A14"/>
    <mergeCell ref="B12:B14"/>
    <mergeCell ref="C12:C14"/>
    <mergeCell ref="D12:D14"/>
    <mergeCell ref="E36:E38"/>
  </mergeCells>
  <printOptions/>
  <pageMargins left="0.75" right="0.75" top="0.52" bottom="0.46" header="0.5" footer="0.5"/>
  <pageSetup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GALANIS</dc:creator>
  <cp:keywords/>
  <dc:description/>
  <cp:lastModifiedBy>Computer E. User</cp:lastModifiedBy>
  <cp:lastPrinted>2007-05-06T17:54:02Z</cp:lastPrinted>
  <dcterms:created xsi:type="dcterms:W3CDTF">2007-05-05T22:23:30Z</dcterms:created>
  <dcterms:modified xsi:type="dcterms:W3CDTF">2007-06-24T16:06:17Z</dcterms:modified>
  <cp:category/>
  <cp:version/>
  <cp:contentType/>
  <cp:contentStatus/>
</cp:coreProperties>
</file>